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ED2C6D85-594D-49D5-BD6F-43688A40E9E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EXA 2.1.b" sheetId="2" r:id="rId1"/>
  </sheets>
  <definedNames>
    <definedName name="_xlnm._FilterDatabase" localSheetId="0" hidden="1">'ANEXA 2.1.b'!$A$4:$L$5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 l="1"/>
  <c r="K17" i="2"/>
  <c r="K16" i="2"/>
  <c r="K15" i="2"/>
  <c r="K14" i="2"/>
  <c r="K13" i="2"/>
  <c r="K12" i="2"/>
  <c r="K6" i="2"/>
  <c r="K7" i="2"/>
  <c r="K8" i="2"/>
  <c r="K5" i="2"/>
  <c r="K11" i="2"/>
  <c r="K10" i="2"/>
  <c r="K9" i="2"/>
  <c r="K18" i="2" l="1"/>
</calcChain>
</file>

<file path=xl/sharedStrings.xml><?xml version="1.0" encoding="utf-8"?>
<sst xmlns="http://schemas.openxmlformats.org/spreadsheetml/2006/main" count="97" uniqueCount="68">
  <si>
    <t>Nr crt.</t>
  </si>
  <si>
    <t>Nr. Circ.</t>
  </si>
  <si>
    <t>Marca</t>
  </si>
  <si>
    <t>Nr. identificare</t>
  </si>
  <si>
    <t>Seria motor</t>
  </si>
  <si>
    <t>Data inmatriculare</t>
  </si>
  <si>
    <t>Nr. fact./ Data</t>
  </si>
  <si>
    <t>Nr. Inv.</t>
  </si>
  <si>
    <t>Data inc. calcul redev.</t>
  </si>
  <si>
    <t>PV predare - primire UAT-Operator</t>
  </si>
  <si>
    <t>IF 40 TCM</t>
  </si>
  <si>
    <t>IF 41 TCM</t>
  </si>
  <si>
    <t>IF 42 TCM</t>
  </si>
  <si>
    <t>IF 43 TCM</t>
  </si>
  <si>
    <t>IF 45 TCM</t>
  </si>
  <si>
    <t>IF 46 TCM</t>
  </si>
  <si>
    <t>IF 11 PCH</t>
  </si>
  <si>
    <t>NMC908LKKLB100427</t>
  </si>
  <si>
    <t>NMC908LKKLB100428</t>
  </si>
  <si>
    <t>NMC908LKKLB100429</t>
  </si>
  <si>
    <t>NMC908LKKLB100430</t>
  </si>
  <si>
    <t>NMC908LKKLB100431</t>
  </si>
  <si>
    <t>NMC908LKKLB100432</t>
  </si>
  <si>
    <t>NLTPNG23L01001621</t>
  </si>
  <si>
    <t>IF 49 TCM</t>
  </si>
  <si>
    <t>IF 57 TCM</t>
  </si>
  <si>
    <t>IF 58 TCM</t>
  </si>
  <si>
    <t>IF 56 TCM</t>
  </si>
  <si>
    <t>IF 03 PCH</t>
  </si>
  <si>
    <t>BMC Neocity</t>
  </si>
  <si>
    <t>ISUZU Citiport</t>
  </si>
  <si>
    <t xml:space="preserve">DACIA Logan </t>
  </si>
  <si>
    <t>NNAM0B5LB02000050</t>
  </si>
  <si>
    <t>NNAM0B5LB02000052</t>
  </si>
  <si>
    <t>NNAM0B3LB02000001</t>
  </si>
  <si>
    <t>NNAM0B5LB02000051</t>
  </si>
  <si>
    <t>UU1KSDEW539411994</t>
  </si>
  <si>
    <t>D024597</t>
  </si>
  <si>
    <t>6465/0-1/ 20.02.2019</t>
  </si>
  <si>
    <t>6110/25.02.2019</t>
  </si>
  <si>
    <t>1367/0-1/14.01.2019</t>
  </si>
  <si>
    <t>HCL112/17.09.2020</t>
  </si>
  <si>
    <t>-</t>
  </si>
  <si>
    <t>BMC 1619/21.02.2019</t>
  </si>
  <si>
    <t>BMC 1620/21.02.2019</t>
  </si>
  <si>
    <t>BMC 1620/21.02.2020</t>
  </si>
  <si>
    <t xml:space="preserve">Teren Garaj </t>
  </si>
  <si>
    <t>Sos Banatului nr 2</t>
  </si>
  <si>
    <t>BMC 1521/02.05.2018</t>
  </si>
  <si>
    <t>Dat in folosinta gratuit</t>
  </si>
  <si>
    <t>HCL 8/17.01.2019</t>
  </si>
  <si>
    <t>Intravilan</t>
  </si>
  <si>
    <t>CAD 55619</t>
  </si>
  <si>
    <t>UM</t>
  </si>
  <si>
    <t>8.5 m</t>
  </si>
  <si>
    <t>7.2 m</t>
  </si>
  <si>
    <t>5.4 m</t>
  </si>
  <si>
    <t>12.0 m</t>
  </si>
  <si>
    <t>1500 mp</t>
  </si>
  <si>
    <t xml:space="preserve">TEMSA </t>
  </si>
  <si>
    <t xml:space="preserve"> INVENTARUL BUNURILOR CE ALCĂTUIESC DOMENIUL PRIVAT AL UAT-URILOR MEMBRE, AFLATE ÎN CONCESIUNEA OPERATORULUI</t>
  </si>
  <si>
    <t>ANEXA 2.1.B</t>
  </si>
  <si>
    <t>Valoare cu TVA (lei)</t>
  </si>
  <si>
    <t>autoturism</t>
  </si>
  <si>
    <t>ARR D7678/14.09.2020</t>
  </si>
  <si>
    <t>ARR D7682/16.08.2020</t>
  </si>
  <si>
    <t>TOTAL</t>
  </si>
  <si>
    <t>DACGR5273597VI/10.03.2008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</si>
</sst>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4" fillId="0" borderId="0" xfId="0" applyFont="1"/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4" fontId="4" fillId="3" borderId="1" xfId="1" applyNumberFormat="1" applyFont="1" applyFill="1" applyBorder="1" applyAlignment="1"/>
    <xf numFmtId="4" fontId="4" fillId="3" borderId="1" xfId="1" applyNumberFormat="1" applyFont="1" applyFill="1" applyBorder="1" applyAlignment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14" fontId="4" fillId="0" borderId="1" xfId="0" applyNumberFormat="1" applyFont="1" applyBorder="1" applyAlignment="1">
      <alignment horizontal="center"/>
    </xf>
    <xf numFmtId="0" fontId="4" fillId="0" borderId="1" xfId="0" quotePrefix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2" fontId="4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 2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zoomScaleNormal="100" workbookViewId="0">
      <selection activeCell="J16" sqref="J16"/>
    </sheetView>
  </sheetViews>
  <sheetFormatPr defaultColWidth="9.109375" defaultRowHeight="13.2" x14ac:dyDescent="0.25"/>
  <cols>
    <col min="1" max="1" width="5.109375" style="20" customWidth="1"/>
    <col min="2" max="2" width="12.44140625" style="23" bestFit="1" customWidth="1"/>
    <col min="3" max="3" width="13.88671875" style="1" bestFit="1" customWidth="1"/>
    <col min="4" max="4" width="13.5546875" style="1" customWidth="1"/>
    <col min="5" max="5" width="24" style="1" customWidth="1"/>
    <col min="6" max="6" width="13" style="20" customWidth="1"/>
    <col min="7" max="7" width="14" style="20" customWidth="1"/>
    <col min="8" max="8" width="19.109375" style="1" customWidth="1"/>
    <col min="9" max="9" width="15" style="21" customWidth="1"/>
    <col min="10" max="10" width="26.33203125" style="1" customWidth="1"/>
    <col min="11" max="11" width="16.5546875" style="1" customWidth="1"/>
    <col min="12" max="12" width="9.88671875" style="22" customWidth="1"/>
    <col min="13" max="13" width="9.88671875" style="1" customWidth="1"/>
    <col min="14" max="16384" width="9.109375" style="1"/>
  </cols>
  <sheetData>
    <row r="1" spans="1:13" ht="19.5" customHeight="1" x14ac:dyDescent="0.25">
      <c r="A1" s="27"/>
      <c r="B1" s="37" t="s">
        <v>61</v>
      </c>
      <c r="C1" s="37"/>
      <c r="D1" s="28"/>
      <c r="E1" s="28"/>
      <c r="F1" s="27"/>
      <c r="G1" s="27"/>
      <c r="H1" s="28"/>
      <c r="I1" s="29"/>
      <c r="J1" s="28"/>
      <c r="K1" s="28"/>
      <c r="L1" s="30"/>
    </row>
    <row r="2" spans="1:13" ht="19.5" customHeight="1" x14ac:dyDescent="0.25">
      <c r="A2" s="27"/>
      <c r="B2" s="31"/>
      <c r="C2" s="28"/>
      <c r="D2" s="28"/>
      <c r="E2" s="28"/>
      <c r="F2" s="27"/>
      <c r="G2" s="27"/>
      <c r="H2" s="28"/>
      <c r="I2" s="29"/>
      <c r="J2" s="28"/>
      <c r="K2" s="28"/>
      <c r="L2" s="30"/>
    </row>
    <row r="3" spans="1:13" ht="13.8" x14ac:dyDescent="0.25">
      <c r="A3" s="36" t="s">
        <v>60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3" ht="39.6" x14ac:dyDescent="0.25">
      <c r="A4" s="2" t="s">
        <v>0</v>
      </c>
      <c r="B4" s="3" t="s">
        <v>1</v>
      </c>
      <c r="C4" s="4" t="s">
        <v>2</v>
      </c>
      <c r="D4" s="4" t="s">
        <v>53</v>
      </c>
      <c r="E4" s="4" t="s">
        <v>3</v>
      </c>
      <c r="F4" s="4" t="s">
        <v>4</v>
      </c>
      <c r="G4" s="5" t="s">
        <v>7</v>
      </c>
      <c r="H4" s="6" t="s">
        <v>9</v>
      </c>
      <c r="I4" s="7" t="s">
        <v>5</v>
      </c>
      <c r="J4" s="6" t="s">
        <v>6</v>
      </c>
      <c r="K4" s="35" t="s">
        <v>62</v>
      </c>
      <c r="L4" s="8" t="s">
        <v>8</v>
      </c>
    </row>
    <row r="5" spans="1:13" ht="15" customHeight="1" x14ac:dyDescent="0.25">
      <c r="A5" s="18">
        <v>1</v>
      </c>
      <c r="B5" s="18" t="s">
        <v>10</v>
      </c>
      <c r="C5" s="9" t="s">
        <v>29</v>
      </c>
      <c r="D5" s="15" t="s">
        <v>54</v>
      </c>
      <c r="E5" s="9" t="s">
        <v>17</v>
      </c>
      <c r="F5" s="18">
        <v>22324969</v>
      </c>
      <c r="G5" s="18">
        <v>1806</v>
      </c>
      <c r="H5" s="9" t="s">
        <v>38</v>
      </c>
      <c r="I5" s="25">
        <v>43521</v>
      </c>
      <c r="J5" s="10" t="s">
        <v>43</v>
      </c>
      <c r="K5" s="11">
        <f>575640*1.19</f>
        <v>685011.6</v>
      </c>
      <c r="L5" s="19">
        <v>43525</v>
      </c>
    </row>
    <row r="6" spans="1:13" x14ac:dyDescent="0.25">
      <c r="A6" s="18">
        <v>2</v>
      </c>
      <c r="B6" s="18" t="s">
        <v>11</v>
      </c>
      <c r="C6" s="9" t="s">
        <v>29</v>
      </c>
      <c r="D6" s="15" t="s">
        <v>54</v>
      </c>
      <c r="E6" s="9" t="s">
        <v>18</v>
      </c>
      <c r="F6" s="18">
        <v>22303925</v>
      </c>
      <c r="G6" s="18">
        <v>1807</v>
      </c>
      <c r="H6" s="9" t="s">
        <v>38</v>
      </c>
      <c r="I6" s="25">
        <v>43521</v>
      </c>
      <c r="J6" s="10" t="s">
        <v>43</v>
      </c>
      <c r="K6" s="11">
        <f t="shared" ref="K6:K8" si="0">575640*1.19</f>
        <v>685011.6</v>
      </c>
      <c r="L6" s="19">
        <v>43525</v>
      </c>
    </row>
    <row r="7" spans="1:13" x14ac:dyDescent="0.25">
      <c r="A7" s="18">
        <v>3</v>
      </c>
      <c r="B7" s="18" t="s">
        <v>12</v>
      </c>
      <c r="C7" s="9" t="s">
        <v>29</v>
      </c>
      <c r="D7" s="15" t="s">
        <v>54</v>
      </c>
      <c r="E7" s="9" t="s">
        <v>19</v>
      </c>
      <c r="F7" s="18">
        <v>22303928</v>
      </c>
      <c r="G7" s="18">
        <v>1808</v>
      </c>
      <c r="H7" s="9" t="s">
        <v>38</v>
      </c>
      <c r="I7" s="25">
        <v>43521</v>
      </c>
      <c r="J7" s="10" t="s">
        <v>43</v>
      </c>
      <c r="K7" s="11">
        <f t="shared" si="0"/>
        <v>685011.6</v>
      </c>
      <c r="L7" s="19">
        <v>43525</v>
      </c>
    </row>
    <row r="8" spans="1:13" x14ac:dyDescent="0.25">
      <c r="A8" s="18">
        <v>4</v>
      </c>
      <c r="B8" s="18" t="s">
        <v>13</v>
      </c>
      <c r="C8" s="9" t="s">
        <v>29</v>
      </c>
      <c r="D8" s="15" t="s">
        <v>54</v>
      </c>
      <c r="E8" s="9" t="s">
        <v>20</v>
      </c>
      <c r="F8" s="18">
        <v>22303910</v>
      </c>
      <c r="G8" s="18">
        <v>1809</v>
      </c>
      <c r="H8" s="9" t="s">
        <v>38</v>
      </c>
      <c r="I8" s="25">
        <v>43521</v>
      </c>
      <c r="J8" s="10" t="s">
        <v>43</v>
      </c>
      <c r="K8" s="11">
        <f t="shared" si="0"/>
        <v>685011.6</v>
      </c>
      <c r="L8" s="19">
        <v>43525</v>
      </c>
    </row>
    <row r="9" spans="1:13" x14ac:dyDescent="0.25">
      <c r="A9" s="18">
        <v>5</v>
      </c>
      <c r="B9" s="18" t="s">
        <v>14</v>
      </c>
      <c r="C9" s="9" t="s">
        <v>29</v>
      </c>
      <c r="D9" s="15" t="s">
        <v>54</v>
      </c>
      <c r="E9" s="9" t="s">
        <v>21</v>
      </c>
      <c r="F9" s="18">
        <v>22303930</v>
      </c>
      <c r="G9" s="18">
        <v>2300001</v>
      </c>
      <c r="H9" s="9" t="s">
        <v>39</v>
      </c>
      <c r="I9" s="25">
        <v>43521</v>
      </c>
      <c r="J9" s="10" t="s">
        <v>44</v>
      </c>
      <c r="K9" s="12">
        <f>587535*1.19</f>
        <v>699166.65</v>
      </c>
      <c r="L9" s="19">
        <v>43525</v>
      </c>
    </row>
    <row r="10" spans="1:13" x14ac:dyDescent="0.25">
      <c r="A10" s="18">
        <v>6</v>
      </c>
      <c r="B10" s="18" t="s">
        <v>15</v>
      </c>
      <c r="C10" s="9" t="s">
        <v>29</v>
      </c>
      <c r="D10" s="15" t="s">
        <v>54</v>
      </c>
      <c r="E10" s="9" t="s">
        <v>22</v>
      </c>
      <c r="F10" s="18">
        <v>22301647</v>
      </c>
      <c r="G10" s="18">
        <v>2300002</v>
      </c>
      <c r="H10" s="9" t="s">
        <v>39</v>
      </c>
      <c r="I10" s="25">
        <v>43521</v>
      </c>
      <c r="J10" s="10" t="s">
        <v>45</v>
      </c>
      <c r="K10" s="12">
        <f>587535*1.19</f>
        <v>699166.65</v>
      </c>
      <c r="L10" s="19">
        <v>43525</v>
      </c>
    </row>
    <row r="11" spans="1:13" x14ac:dyDescent="0.25">
      <c r="A11" s="18">
        <v>7</v>
      </c>
      <c r="B11" s="18" t="s">
        <v>16</v>
      </c>
      <c r="C11" s="9" t="s">
        <v>59</v>
      </c>
      <c r="D11" s="16" t="s">
        <v>55</v>
      </c>
      <c r="E11" s="9" t="s">
        <v>23</v>
      </c>
      <c r="F11" s="18">
        <v>3022698</v>
      </c>
      <c r="G11" s="18">
        <v>1784</v>
      </c>
      <c r="H11" s="9" t="s">
        <v>40</v>
      </c>
      <c r="I11" s="25">
        <v>43230</v>
      </c>
      <c r="J11" s="9" t="s">
        <v>48</v>
      </c>
      <c r="K11" s="13">
        <f>268250*1.19</f>
        <v>319217.5</v>
      </c>
      <c r="L11" s="19">
        <v>43525</v>
      </c>
    </row>
    <row r="12" spans="1:13" x14ac:dyDescent="0.25">
      <c r="A12" s="18">
        <v>8</v>
      </c>
      <c r="B12" s="18" t="s">
        <v>27</v>
      </c>
      <c r="C12" s="9" t="s">
        <v>30</v>
      </c>
      <c r="D12" s="17" t="s">
        <v>57</v>
      </c>
      <c r="E12" s="9" t="s">
        <v>32</v>
      </c>
      <c r="F12" s="18">
        <v>22350101</v>
      </c>
      <c r="G12" s="18">
        <v>1878</v>
      </c>
      <c r="H12" s="9" t="s">
        <v>41</v>
      </c>
      <c r="I12" s="25">
        <v>44091</v>
      </c>
      <c r="J12" s="9" t="s">
        <v>64</v>
      </c>
      <c r="K12" s="12">
        <f>602367.45*1.19</f>
        <v>716817.26549999986</v>
      </c>
      <c r="L12" s="19">
        <v>44105</v>
      </c>
    </row>
    <row r="13" spans="1:13" x14ac:dyDescent="0.25">
      <c r="A13" s="18">
        <v>9</v>
      </c>
      <c r="B13" s="18" t="s">
        <v>26</v>
      </c>
      <c r="C13" s="9" t="s">
        <v>30</v>
      </c>
      <c r="D13" s="17" t="s">
        <v>57</v>
      </c>
      <c r="E13" s="9" t="s">
        <v>33</v>
      </c>
      <c r="F13" s="18">
        <v>22360298</v>
      </c>
      <c r="G13" s="18">
        <v>1879</v>
      </c>
      <c r="H13" s="9" t="s">
        <v>41</v>
      </c>
      <c r="I13" s="25">
        <v>44091</v>
      </c>
      <c r="J13" s="9" t="s">
        <v>64</v>
      </c>
      <c r="K13" s="12">
        <f>596157.48*1.19</f>
        <v>709427.40119999996</v>
      </c>
      <c r="L13" s="19">
        <v>44105</v>
      </c>
    </row>
    <row r="14" spans="1:13" x14ac:dyDescent="0.25">
      <c r="A14" s="18">
        <v>10</v>
      </c>
      <c r="B14" s="18" t="s">
        <v>24</v>
      </c>
      <c r="C14" s="9" t="s">
        <v>30</v>
      </c>
      <c r="D14" s="17" t="s">
        <v>57</v>
      </c>
      <c r="E14" s="9" t="s">
        <v>34</v>
      </c>
      <c r="F14" s="18">
        <v>22318795</v>
      </c>
      <c r="G14" s="18">
        <v>1880</v>
      </c>
      <c r="H14" s="9" t="s">
        <v>41</v>
      </c>
      <c r="I14" s="25">
        <v>44091</v>
      </c>
      <c r="J14" s="9" t="s">
        <v>65</v>
      </c>
      <c r="K14" s="12">
        <f>584842.52*1.19</f>
        <v>695962.59880000004</v>
      </c>
      <c r="L14" s="19">
        <v>44105</v>
      </c>
    </row>
    <row r="15" spans="1:13" x14ac:dyDescent="0.25">
      <c r="A15" s="18">
        <v>11</v>
      </c>
      <c r="B15" s="18" t="s">
        <v>25</v>
      </c>
      <c r="C15" s="9" t="s">
        <v>30</v>
      </c>
      <c r="D15" s="17" t="s">
        <v>57</v>
      </c>
      <c r="E15" s="9" t="s">
        <v>35</v>
      </c>
      <c r="F15" s="18">
        <v>22207748</v>
      </c>
      <c r="G15" s="18">
        <v>1881</v>
      </c>
      <c r="H15" s="9" t="s">
        <v>41</v>
      </c>
      <c r="I15" s="25">
        <v>44091</v>
      </c>
      <c r="J15" s="9" t="s">
        <v>65</v>
      </c>
      <c r="K15" s="12">
        <f>580632.85*1.19</f>
        <v>690953.09149999998</v>
      </c>
      <c r="L15" s="19">
        <v>44105</v>
      </c>
    </row>
    <row r="16" spans="1:13" s="24" customFormat="1" x14ac:dyDescent="0.25">
      <c r="A16" s="18">
        <v>12</v>
      </c>
      <c r="B16" s="18" t="s">
        <v>28</v>
      </c>
      <c r="C16" s="9" t="s">
        <v>31</v>
      </c>
      <c r="D16" s="16" t="s">
        <v>56</v>
      </c>
      <c r="E16" s="26" t="s">
        <v>36</v>
      </c>
      <c r="F16" s="18" t="s">
        <v>37</v>
      </c>
      <c r="G16" s="18">
        <v>290</v>
      </c>
      <c r="H16" s="9" t="s">
        <v>41</v>
      </c>
      <c r="I16" s="25">
        <v>39555</v>
      </c>
      <c r="J16" s="9" t="s">
        <v>67</v>
      </c>
      <c r="K16" s="12">
        <f>37014*1.19</f>
        <v>44046.659999999996</v>
      </c>
      <c r="L16" s="19">
        <v>44105</v>
      </c>
      <c r="M16" s="24" t="s">
        <v>63</v>
      </c>
    </row>
    <row r="17" spans="1:12" x14ac:dyDescent="0.25">
      <c r="A17" s="18">
        <v>13</v>
      </c>
      <c r="B17" s="18" t="s">
        <v>46</v>
      </c>
      <c r="C17" s="9" t="s">
        <v>51</v>
      </c>
      <c r="D17" s="14" t="s">
        <v>58</v>
      </c>
      <c r="E17" s="9" t="s">
        <v>47</v>
      </c>
      <c r="F17" s="18"/>
      <c r="G17" s="18" t="s">
        <v>52</v>
      </c>
      <c r="H17" s="9" t="s">
        <v>50</v>
      </c>
      <c r="I17" s="25">
        <v>43522</v>
      </c>
      <c r="J17" s="9" t="s">
        <v>49</v>
      </c>
      <c r="K17" s="12">
        <f>1941357*1.19</f>
        <v>2310214.83</v>
      </c>
      <c r="L17" s="18" t="s">
        <v>42</v>
      </c>
    </row>
    <row r="18" spans="1:12" x14ac:dyDescent="0.25">
      <c r="J18" s="34" t="s">
        <v>66</v>
      </c>
      <c r="K18" s="33">
        <f>SUM(K5:K17)</f>
        <v>9625019.0469999984</v>
      </c>
    </row>
    <row r="28" spans="1:12" x14ac:dyDescent="0.25">
      <c r="K28" s="32">
        <f>K18*0.03%</f>
        <v>2887.5057140999993</v>
      </c>
    </row>
  </sheetData>
  <mergeCells count="2">
    <mergeCell ref="A3:L3"/>
    <mergeCell ref="B1:C1"/>
  </mergeCells>
  <phoneticPr fontId="3" type="noConversion"/>
  <pageMargins left="0.70866141732283472" right="0.39370078740157483" top="0.55118110236220474" bottom="0.55118110236220474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2.1.b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2021-05-06T07:55:44Z</dcterms:modified>
</cp:coreProperties>
</file>