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TPBI\PSC Decembrie  2020 PSC CC consiliul concurentei\2021.03.12 PSC TOTI OPERATORII cu anexa 1 modificata MARTIE 2021\print\07.04.2021 ECOTRANS - cu valoare redusa fara tra\"/>
    </mc:Choice>
  </mc:AlternateContent>
  <xr:revisionPtr revIDLastSave="0" documentId="13_ncr:1_{E77D6010-43DD-4AC8-895C-FF3043E054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COTRAN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2" l="1"/>
  <c r="S7" i="2" s="1"/>
  <c r="N6" i="2"/>
  <c r="N8" i="2"/>
  <c r="R9" i="2"/>
  <c r="S9" i="2" s="1"/>
</calcChain>
</file>

<file path=xl/sharedStrings.xml><?xml version="1.0" encoding="utf-8"?>
<sst xmlns="http://schemas.openxmlformats.org/spreadsheetml/2006/main" count="47" uniqueCount="43">
  <si>
    <t>MĂSURĂ</t>
  </si>
  <si>
    <t xml:space="preserve">PROBLEMĂ IDENTIFICATĂ </t>
  </si>
  <si>
    <t>1.</t>
  </si>
  <si>
    <t>NR. CRT</t>
  </si>
  <si>
    <t>Bonificație pentru depățire indicator</t>
  </si>
  <si>
    <t>ANEXA 13</t>
  </si>
  <si>
    <t>RESPONSABIL</t>
  </si>
  <si>
    <t>SURSA DATE PENTRU RAPORTARE</t>
  </si>
  <si>
    <t>Cheltuieli totale eligibile (2019 eligibil- auditat)</t>
  </si>
  <si>
    <t>ECONOMIE  (lei)</t>
  </si>
  <si>
    <t>Penalitate maxima platită de operator</t>
  </si>
  <si>
    <t xml:space="preserve">FORMULA DE CALCUL INDICATOR ANUAL </t>
  </si>
  <si>
    <t>Fs/Cht *100 (%)</t>
  </si>
  <si>
    <t>Penalitate pentru neîndeplinire indicator</t>
  </si>
  <si>
    <t>TERMEN ANUAL DE IMPLEMENTARE INDICATOR</t>
  </si>
  <si>
    <t>INDICATOR ȚINTĂ ANUAL</t>
  </si>
  <si>
    <t xml:space="preserve">Cheltuiala  eligibilă privind salariile *100/ Cheltuieli totale eligibile 
</t>
  </si>
  <si>
    <t xml:space="preserve"> Raport audit anual tehnico-economic
</t>
  </si>
  <si>
    <t>estimare calculatie 2021</t>
  </si>
  <si>
    <t>Cheltuiala eligibila 
(2019 eligibil- auditat)</t>
  </si>
  <si>
    <t>Bonificatie minima primită de operator din economia rezultată</t>
  </si>
  <si>
    <t>PREMIZE:</t>
  </si>
  <si>
    <r>
      <t xml:space="preserve">1) </t>
    </r>
    <r>
      <rPr>
        <b/>
        <i/>
        <sz val="12"/>
        <color theme="1"/>
        <rFont val="Tahoma"/>
        <family val="2"/>
      </rPr>
      <t>Procentele de penalitate și de bonificație sunt determinate astfel încât să conducă la o asumare a operatorului privind realizarea indicatorului</t>
    </r>
    <r>
      <rPr>
        <sz val="12"/>
        <color theme="1"/>
        <rFont val="Tahoma"/>
        <family val="2"/>
      </rPr>
      <t>. Penalitatea reprezentând nerealizarea indicatorului  țintă anula nu este eligibilă pentru compensație . Bonificația este calculată ca procent din economie astfel încât să fie superioară penalității și aproximativ în același cuantum. 
2)</t>
    </r>
    <r>
      <rPr>
        <b/>
        <sz val="12"/>
        <color theme="1"/>
        <rFont val="Tahoma"/>
        <family val="2"/>
      </rPr>
      <t>O</t>
    </r>
    <r>
      <rPr>
        <b/>
        <i/>
        <sz val="12"/>
        <color theme="1"/>
        <rFont val="Tahoma"/>
        <family val="2"/>
      </rPr>
      <t>peratorul poate primi penalitate procentuală din profitul rezonabil eligibil, până la limita a  maxim 50% din acesta.</t>
    </r>
    <r>
      <rPr>
        <sz val="12"/>
        <color theme="1"/>
        <rFont val="Tahoma"/>
        <family val="2"/>
      </rPr>
      <t xml:space="preserve"> O aplicare de penalități peste această limită ar  duce la afectarea obligației de serviciu public și a alocării de resurse financiare din sursele proprii ale operatorului, pentru investiții, obligații ale operatorului prin contractul de delegare.
</t>
    </r>
    <r>
      <rPr>
        <b/>
        <i/>
        <sz val="12"/>
        <rFont val="Tahoma"/>
        <family val="2"/>
      </rPr>
      <t>3) Verificarea respectării indicatorilor țintă anuali se va face prin exprimare a  rezultatului aplicării formulei de calcul prin rotunjire la două zecimale.</t>
    </r>
    <r>
      <rPr>
        <b/>
        <i/>
        <sz val="12"/>
        <color rgb="FFFF0000"/>
        <rFont val="Tahoma"/>
        <family val="2"/>
      </rPr>
      <t xml:space="preserve">
</t>
    </r>
    <r>
      <rPr>
        <sz val="12"/>
        <color theme="4" tint="-0.249977111117893"/>
        <rFont val="Tahoma"/>
        <family val="2"/>
      </rPr>
      <t>4)Auditul tehnico-economic anual  va certifica nivelul de realizare a țintelor anuale  și va verifica  sumele aferente penalității și bonificației, rezultatele privind Auditul aprobat de AGA al Entității Contractante referitor la indicatorii din Anexa 13 urmând a fi comunicate de către Entitatea Contractantă, UAT-urilor membre, Operatorului și Consiliului Concurenței.
5) Programul de eficientizare, inclusiv procentele aferente țintelor, bonificației și penalității, se pot modifica periodic, funcție de impactul aplicării măsurilor și evoluția socio-economică, la inițiativaTPBI sau solicitarea UAT-urilor membre TPBI.</t>
    </r>
    <r>
      <rPr>
        <b/>
        <i/>
        <sz val="12"/>
        <color rgb="FFFF0000"/>
        <rFont val="Tahoma"/>
        <family val="2"/>
      </rPr>
      <t xml:space="preserve">
</t>
    </r>
  </si>
  <si>
    <t>PLAN DE EFICIENTIZARE AL OPERATORULUI ECOTRANS STCM SRL</t>
  </si>
  <si>
    <t>ECOTRANS STCM</t>
  </si>
  <si>
    <t>T1.1.) 31 decembrie 2021
T1.2.) 31 decembrie 2022
T1.3.) 31 decembrie 2023
T.1.4) anual recurent</t>
  </si>
  <si>
    <t>Nerealizare maxima a tintei (de 2%)</t>
  </si>
  <si>
    <t xml:space="preserve">Depășirea indicatorului țintă (de 2%) cu 1% </t>
  </si>
  <si>
    <t>Proporția cheltuielii cu salariile din total cheltuielilor eligibile ale societății:
M1.1.) 66% în anul 2021
M1.2.) 63% în anul 2022
M1.3.) 60% în anul 2023
M1.4.) menținerea ponderii cheltuielilor cu salariile în total cheltuieli sub 60% începând cu anul 2024</t>
  </si>
  <si>
    <t>Măsura</t>
  </si>
  <si>
    <r>
      <rPr>
        <b/>
        <i/>
        <sz val="10"/>
        <color rgb="FF0070C0"/>
        <rFont val="Tahoma"/>
        <family val="2"/>
      </rPr>
      <t>Prezentul plan de eficientizare se bazează pe analizele realizate în cadrul Raportului de audit tehnico-economic 2019</t>
    </r>
    <r>
      <rPr>
        <sz val="10"/>
        <color rgb="FF0070C0"/>
        <rFont val="Tahoma"/>
        <family val="2"/>
      </rPr>
      <t xml:space="preserve">, pe recomandările auditorului pentru tipurile de activități desfășurate de acesta, utilizând buna practică identificată și explicitată în raport. 
</t>
    </r>
    <r>
      <rPr>
        <b/>
        <i/>
        <sz val="10"/>
        <color rgb="FF0070C0"/>
        <rFont val="Tahoma"/>
        <family val="2"/>
      </rPr>
      <t>Operatorul de transport are la dispoziție Raportul de audit în varianta sa finală, aprobată de către AGA TPBI,  transmisă  prin adresa  TPBI nr. 17607/26.08.2020</t>
    </r>
    <r>
      <rPr>
        <sz val="10"/>
        <color rgb="FF0070C0"/>
        <rFont val="Tahoma"/>
        <family val="2"/>
      </rPr>
      <t>, astfel încât acesta cunoaște în detaliu problemele identificate, recomandările formulate și mecanismele de eficientizare explicitate în raport.</t>
    </r>
  </si>
  <si>
    <r>
      <t xml:space="preserve">IMPACT al aplicării indicatorul </t>
    </r>
    <r>
      <rPr>
        <sz val="10"/>
        <color rgb="FFFF0000"/>
        <rFont val="Tahoma"/>
        <family val="2"/>
      </rPr>
      <t>(estimare an 2021 în raport cu rezultatele auditului 2019)</t>
    </r>
  </si>
  <si>
    <r>
      <t xml:space="preserve">Reducerea anuală a procentului cheltuielilor cu salariile în total cheltuieli </t>
    </r>
    <r>
      <rPr>
        <sz val="10"/>
        <rFont val="Tahoma"/>
        <family val="2"/>
      </rPr>
      <t>(prin acțiuni precum monitorizarea și reducerea orelor suplimentare, prin eficientizarea proceselor tehnologice și de înregistrare și realizarea de normări, o mai bună planificare a conducătorilor auto pe vehicule,   optimizarea numărului personalului TESA, etc.)</t>
    </r>
  </si>
  <si>
    <r>
      <rPr>
        <b/>
        <sz val="10"/>
        <color rgb="FF0070C0"/>
        <rFont val="Tahoma"/>
        <family val="2"/>
      </rPr>
      <t>Proporția cheltuielii cu motorina din total cheltuielilor eligibile ale societății, este ridicată.</t>
    </r>
    <r>
      <rPr>
        <sz val="10"/>
        <rFont val="Tahoma"/>
        <family val="2"/>
      </rPr>
      <t xml:space="preserve">
</t>
    </r>
    <r>
      <rPr>
        <u/>
        <sz val="10"/>
        <rFont val="Tahoma"/>
        <family val="2"/>
      </rPr>
      <t xml:space="preserve">Problema este identificată și explicitată în Raportul de Audit Tehnico-Economic aferent anului 2019. Proporția cheltuielii cu combustibilul reprezintă 18,03% din total cheltuielilor eligibile ale societății,  în anul 2019, conform auditului.  </t>
    </r>
    <r>
      <rPr>
        <sz val="10"/>
        <rFont val="Tahoma"/>
        <family val="2"/>
      </rPr>
      <t xml:space="preserve">
În acest raport se indică problemele privind gestiunea și monitorizarea alimentărilor cu combustibil a parcului și sunt identificare posibile măsuri de reducere a consumurilor, fiind formulate recomandări. </t>
    </r>
  </si>
  <si>
    <r>
      <rPr>
        <b/>
        <sz val="10"/>
        <color rgb="FF0070C0"/>
        <rFont val="Tahoma"/>
        <family val="2"/>
      </rPr>
      <t>Proporția cheltuielii cu salariile din total cheltuielilor eligibile ale societății.</t>
    </r>
    <r>
      <rPr>
        <b/>
        <sz val="10"/>
        <rFont val="Tahoma"/>
        <family val="2"/>
      </rPr>
      <t xml:space="preserve">
</t>
    </r>
    <r>
      <rPr>
        <u/>
        <sz val="10"/>
        <rFont val="Tahoma"/>
        <family val="2"/>
      </rPr>
      <t>Raportul de Audit Tehnico-Economic aferent anului 2019 calculează proporția cheltuielii cu salariile ca fiind 68.56% din total cheltuielilor eligibile ale societății</t>
    </r>
    <r>
      <rPr>
        <sz val="10"/>
        <rFont val="Tahoma"/>
        <family val="2"/>
      </rPr>
      <t>.  
În acest raport se indică un benchmark al al acestei proporții  de maxim 60%, cu o medie aproximativă de 54 %, procente confirmate de către experți tehnici în domeniu și evidențiate în practică la majoritatea operatorilor de transport public cu o gestionare eficientă, conform auditorului.</t>
    </r>
  </si>
  <si>
    <r>
      <t>Reducerea cheltuielii  cu motorina  pe  km realizat</t>
    </r>
    <r>
      <rPr>
        <sz val="10"/>
        <rFont val="Tahoma"/>
        <family val="2"/>
      </rPr>
      <t xml:space="preserve"> (elaborarea de proceduri clare de monitorizare și analiză a  consumului de combustibil,  inclusiv stabilirea normelor  pe fiecare linie în parte și sezon, efectuarea de analize a consumurilor pe autobuz și șofer pentru eliminarea devierilor de consum față de norme, actualizarea anuală a normelor de combustibil  sau de căte ori intervin elemente care perturbă circulația pe linia/liniile respective, adoptarea de măsuri care să reducă rotația șoferilor pe un autobuz, etc.)</t>
    </r>
  </si>
  <si>
    <t xml:space="preserve">Reducerea cheltuielii cu motorina pe km cu:
M2.1.)  2% în anul 2021 față de 2020
M2.2.)  2% în anul 2022 față de 2021
M2.3.) 1% în anul 2023 față de 2022
</t>
  </si>
  <si>
    <t xml:space="preserve">T2.1.) 31 decembrie 2021
T2.2.) 31 decembrie 2022
T.2.3) 31 decembrie 2022
</t>
  </si>
  <si>
    <t>100-(Cheltuiala  eligibilă privind motorina/nr kilometri realizați) an 2021 /(Cheltuiala  eligibilă privind motorina/nr kilometri realizați) an 2020)*100</t>
  </si>
  <si>
    <t>0.5% din Profitul eligibil pentru nerealizare a indicatorului</t>
  </si>
  <si>
    <t>Operatorul primește o bonificație egală  cu 10% din  economie (reducerea efectivă a cheltuielii totale prin reducerea cu indicatorul tintă atins)</t>
  </si>
  <si>
    <t>2% din Profitul eligibil pentru fiecare procent de nerealizare a indicatorului</t>
  </si>
  <si>
    <t>Operatorul primește o bonificație egală  cu 5% din  economie (reducerea efectivă a cheltuielii totale prin reducerea cu indicatorul tintă atins)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</si>
</sst>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Tahoma"/>
      <family val="2"/>
    </font>
    <font>
      <b/>
      <i/>
      <sz val="12"/>
      <name val="Tahoma"/>
      <family val="2"/>
    </font>
    <font>
      <b/>
      <i/>
      <sz val="12"/>
      <color rgb="FFFF0000"/>
      <name val="Tahoma"/>
      <family val="2"/>
    </font>
    <font>
      <sz val="12"/>
      <color theme="4" tint="-0.249977111117893"/>
      <name val="Tahoma"/>
      <family val="2"/>
    </font>
    <font>
      <sz val="10"/>
      <color theme="1"/>
      <name val="Tahoma"/>
      <family val="2"/>
    </font>
    <font>
      <b/>
      <sz val="10"/>
      <color rgb="FF0070C0"/>
      <name val="Tahoma"/>
      <family val="2"/>
    </font>
    <font>
      <sz val="10"/>
      <color rgb="FF0070C0"/>
      <name val="Tahoma"/>
      <family val="2"/>
    </font>
    <font>
      <b/>
      <i/>
      <sz val="10"/>
      <color rgb="FF0070C0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00B05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16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left" vertical="top"/>
    </xf>
    <xf numFmtId="4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4" fontId="8" fillId="0" borderId="10" xfId="0" applyNumberFormat="1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textRotation="90"/>
    </xf>
    <xf numFmtId="2" fontId="12" fillId="0" borderId="1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10" fillId="0" borderId="1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1F8D7840-45EA-400D-9186-F75A31F04E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F484-0FAC-4BEE-ABEA-23C1655ACC8D}">
  <sheetPr>
    <pageSetUpPr fitToPage="1"/>
  </sheetPr>
  <dimension ref="A1:S16"/>
  <sheetViews>
    <sheetView tabSelected="1" topLeftCell="A2" zoomScale="55" zoomScaleNormal="55" workbookViewId="0">
      <selection activeCell="B1" sqref="B1:T11"/>
    </sheetView>
  </sheetViews>
  <sheetFormatPr defaultColWidth="9.140625" defaultRowHeight="12.75" x14ac:dyDescent="0.25"/>
  <cols>
    <col min="1" max="1" width="1.7109375" style="1" customWidth="1"/>
    <col min="2" max="2" width="7.28515625" style="1" customWidth="1"/>
    <col min="3" max="3" width="29.28515625" style="1" customWidth="1"/>
    <col min="4" max="4" width="25.28515625" style="20" customWidth="1"/>
    <col min="5" max="5" width="22.5703125" style="20" customWidth="1"/>
    <col min="6" max="6" width="22.140625" style="1" customWidth="1"/>
    <col min="7" max="7" width="13.140625" style="1" customWidth="1"/>
    <col min="8" max="8" width="19.28515625" style="1" customWidth="1"/>
    <col min="9" max="9" width="16.85546875" style="1" customWidth="1"/>
    <col min="10" max="10" width="18.140625" style="1" customWidth="1"/>
    <col min="11" max="11" width="15.85546875" style="1" customWidth="1"/>
    <col min="12" max="12" width="11.28515625" style="1" customWidth="1"/>
    <col min="13" max="14" width="19.28515625" style="1" customWidth="1"/>
    <col min="15" max="15" width="17.7109375" style="1" customWidth="1"/>
    <col min="16" max="16" width="23.7109375" style="1" customWidth="1"/>
    <col min="17" max="17" width="16" style="1" customWidth="1"/>
    <col min="18" max="18" width="29.85546875" style="1" customWidth="1"/>
    <col min="19" max="19" width="19.85546875" style="1" customWidth="1"/>
    <col min="20" max="16384" width="9.140625" style="1"/>
  </cols>
  <sheetData>
    <row r="1" spans="1:19" ht="34.9" customHeight="1" x14ac:dyDescent="0.25">
      <c r="C1" s="2" t="s">
        <v>5</v>
      </c>
      <c r="D1" s="45" t="s">
        <v>23</v>
      </c>
      <c r="E1" s="45"/>
      <c r="F1" s="45"/>
    </row>
    <row r="2" spans="1:19" ht="64.900000000000006" customHeight="1" thickBot="1" x14ac:dyDescent="0.3">
      <c r="B2" s="44" t="s">
        <v>30</v>
      </c>
      <c r="C2" s="44"/>
      <c r="D2" s="44"/>
      <c r="E2" s="44"/>
      <c r="F2" s="44"/>
      <c r="G2" s="44"/>
      <c r="H2" s="44"/>
      <c r="I2" s="44"/>
    </row>
    <row r="3" spans="1:19" ht="15.6" customHeight="1" x14ac:dyDescent="0.25">
      <c r="B3" s="49" t="s">
        <v>3</v>
      </c>
      <c r="C3" s="32" t="s">
        <v>1</v>
      </c>
      <c r="D3" s="32" t="s">
        <v>0</v>
      </c>
      <c r="E3" s="32" t="s">
        <v>15</v>
      </c>
      <c r="F3" s="32" t="s">
        <v>14</v>
      </c>
      <c r="G3" s="32" t="s">
        <v>6</v>
      </c>
      <c r="H3" s="28" t="s">
        <v>11</v>
      </c>
      <c r="I3" s="28" t="s">
        <v>13</v>
      </c>
      <c r="J3" s="28" t="s">
        <v>4</v>
      </c>
      <c r="K3" s="55" t="s">
        <v>7</v>
      </c>
      <c r="L3" s="57" t="s">
        <v>29</v>
      </c>
      <c r="M3" s="59" t="s">
        <v>18</v>
      </c>
      <c r="N3" s="60"/>
      <c r="O3" s="60"/>
      <c r="P3" s="60"/>
      <c r="Q3" s="60"/>
      <c r="R3" s="60"/>
      <c r="S3" s="61"/>
    </row>
    <row r="4" spans="1:19" s="3" customFormat="1" ht="15" customHeight="1" x14ac:dyDescent="0.25">
      <c r="B4" s="50"/>
      <c r="C4" s="33"/>
      <c r="D4" s="33"/>
      <c r="E4" s="33"/>
      <c r="F4" s="33"/>
      <c r="G4" s="33"/>
      <c r="H4" s="29"/>
      <c r="I4" s="29"/>
      <c r="J4" s="29"/>
      <c r="K4" s="56"/>
      <c r="L4" s="58"/>
      <c r="M4" s="62" t="s">
        <v>31</v>
      </c>
      <c r="N4" s="64" t="s">
        <v>10</v>
      </c>
      <c r="O4" s="53" t="s">
        <v>19</v>
      </c>
      <c r="P4" s="53" t="s">
        <v>8</v>
      </c>
      <c r="Q4" s="53" t="s">
        <v>12</v>
      </c>
      <c r="R4" s="53" t="s">
        <v>9</v>
      </c>
      <c r="S4" s="51" t="s">
        <v>20</v>
      </c>
    </row>
    <row r="5" spans="1:19" s="3" customFormat="1" ht="75" customHeight="1" x14ac:dyDescent="0.25">
      <c r="B5" s="50"/>
      <c r="C5" s="33"/>
      <c r="D5" s="33"/>
      <c r="E5" s="33"/>
      <c r="F5" s="33"/>
      <c r="G5" s="33"/>
      <c r="H5" s="29"/>
      <c r="I5" s="29"/>
      <c r="J5" s="29"/>
      <c r="K5" s="56"/>
      <c r="L5" s="58"/>
      <c r="M5" s="63"/>
      <c r="N5" s="65"/>
      <c r="O5" s="54"/>
      <c r="P5" s="54"/>
      <c r="Q5" s="54"/>
      <c r="R5" s="54"/>
      <c r="S5" s="52"/>
    </row>
    <row r="6" spans="1:19" ht="61.5" customHeight="1" x14ac:dyDescent="0.25">
      <c r="A6" s="4"/>
      <c r="B6" s="42" t="s">
        <v>2</v>
      </c>
      <c r="C6" s="36" t="s">
        <v>34</v>
      </c>
      <c r="D6" s="35" t="s">
        <v>32</v>
      </c>
      <c r="E6" s="34" t="s">
        <v>28</v>
      </c>
      <c r="F6" s="34" t="s">
        <v>25</v>
      </c>
      <c r="G6" s="34" t="s">
        <v>24</v>
      </c>
      <c r="H6" s="47" t="s">
        <v>16</v>
      </c>
      <c r="I6" s="47" t="s">
        <v>41</v>
      </c>
      <c r="J6" s="47" t="s">
        <v>42</v>
      </c>
      <c r="K6" s="27" t="s">
        <v>17</v>
      </c>
      <c r="L6" s="25">
        <v>1</v>
      </c>
      <c r="M6" s="5" t="s">
        <v>26</v>
      </c>
      <c r="N6" s="6">
        <f>4%*352109</f>
        <v>14084.36</v>
      </c>
      <c r="O6" s="7"/>
      <c r="P6" s="7"/>
      <c r="Q6" s="8"/>
      <c r="R6" s="9"/>
      <c r="S6" s="10"/>
    </row>
    <row r="7" spans="1:19" ht="212.45" customHeight="1" x14ac:dyDescent="0.25">
      <c r="A7" s="4"/>
      <c r="B7" s="42"/>
      <c r="C7" s="36"/>
      <c r="D7" s="36"/>
      <c r="E7" s="34"/>
      <c r="F7" s="34"/>
      <c r="G7" s="34"/>
      <c r="H7" s="47"/>
      <c r="I7" s="47"/>
      <c r="J7" s="47"/>
      <c r="K7" s="27"/>
      <c r="L7" s="25"/>
      <c r="M7" s="11" t="s">
        <v>27</v>
      </c>
      <c r="N7" s="12"/>
      <c r="O7" s="7">
        <v>2170750</v>
      </c>
      <c r="P7" s="7">
        <v>3166082</v>
      </c>
      <c r="Q7" s="13">
        <v>65</v>
      </c>
      <c r="R7" s="9">
        <f>P7-((P7-O7)*100)/(100-Q7)</f>
        <v>322276.28571428591</v>
      </c>
      <c r="S7" s="14">
        <f>R7*0.05</f>
        <v>16113.814285714296</v>
      </c>
    </row>
    <row r="8" spans="1:19" ht="54" customHeight="1" x14ac:dyDescent="0.25">
      <c r="A8" s="4"/>
      <c r="B8" s="42">
        <v>2</v>
      </c>
      <c r="C8" s="36" t="s">
        <v>33</v>
      </c>
      <c r="D8" s="35" t="s">
        <v>35</v>
      </c>
      <c r="E8" s="34" t="s">
        <v>36</v>
      </c>
      <c r="F8" s="39" t="s">
        <v>37</v>
      </c>
      <c r="G8" s="34" t="s">
        <v>24</v>
      </c>
      <c r="H8" s="47" t="s">
        <v>38</v>
      </c>
      <c r="I8" s="47" t="s">
        <v>39</v>
      </c>
      <c r="J8" s="47" t="s">
        <v>40</v>
      </c>
      <c r="K8" s="27" t="s">
        <v>17</v>
      </c>
      <c r="L8" s="25">
        <v>2</v>
      </c>
      <c r="M8" s="5" t="s">
        <v>26</v>
      </c>
      <c r="N8" s="6">
        <f>0.5%*352109</f>
        <v>1760.5450000000001</v>
      </c>
      <c r="O8" s="7"/>
      <c r="P8" s="7"/>
      <c r="Q8" s="8"/>
      <c r="R8" s="9"/>
      <c r="S8" s="14"/>
    </row>
    <row r="9" spans="1:19" ht="213" customHeight="1" thickBot="1" x14ac:dyDescent="0.3">
      <c r="A9" s="4"/>
      <c r="B9" s="43"/>
      <c r="C9" s="37"/>
      <c r="D9" s="41"/>
      <c r="E9" s="38"/>
      <c r="F9" s="40"/>
      <c r="G9" s="38"/>
      <c r="H9" s="48"/>
      <c r="I9" s="48"/>
      <c r="J9" s="48"/>
      <c r="K9" s="30"/>
      <c r="L9" s="26"/>
      <c r="M9" s="15" t="s">
        <v>27</v>
      </c>
      <c r="N9" s="16"/>
      <c r="O9" s="17">
        <v>570874</v>
      </c>
      <c r="P9" s="17"/>
      <c r="Q9" s="24">
        <v>3</v>
      </c>
      <c r="R9" s="18">
        <f>Q9*O9%</f>
        <v>17126.22</v>
      </c>
      <c r="S9" s="19">
        <f>R9*0.1</f>
        <v>1712.6220000000003</v>
      </c>
    </row>
    <row r="10" spans="1:19" ht="52.15" customHeight="1" x14ac:dyDescent="0.25">
      <c r="I10" s="21"/>
      <c r="J10" s="21"/>
      <c r="K10" s="21"/>
      <c r="L10" s="21"/>
    </row>
    <row r="11" spans="1:19" ht="220.9" customHeight="1" x14ac:dyDescent="0.25">
      <c r="B11" s="23" t="s">
        <v>21</v>
      </c>
      <c r="C11" s="46" t="s">
        <v>22</v>
      </c>
      <c r="D11" s="46"/>
      <c r="E11" s="46"/>
      <c r="F11" s="46"/>
      <c r="G11" s="46"/>
      <c r="H11" s="46"/>
      <c r="I11" s="46"/>
      <c r="J11" s="46"/>
    </row>
    <row r="12" spans="1:19" x14ac:dyDescent="0.25">
      <c r="C12" s="3"/>
    </row>
    <row r="13" spans="1:19" x14ac:dyDescent="0.25">
      <c r="C13" s="31"/>
      <c r="D13" s="31"/>
      <c r="E13" s="22"/>
    </row>
    <row r="14" spans="1:19" ht="63" customHeight="1" x14ac:dyDescent="0.25">
      <c r="C14" s="31"/>
      <c r="D14" s="31"/>
      <c r="E14" s="22"/>
    </row>
    <row r="15" spans="1:19" ht="36.6" customHeight="1" x14ac:dyDescent="0.25">
      <c r="C15" s="31"/>
      <c r="D15" s="31"/>
      <c r="E15" s="22"/>
    </row>
    <row r="16" spans="1:19" x14ac:dyDescent="0.25">
      <c r="C16" s="31"/>
      <c r="D16" s="31"/>
      <c r="E16" s="22"/>
    </row>
  </sheetData>
  <mergeCells count="48">
    <mergeCell ref="I3:I5"/>
    <mergeCell ref="S4:S5"/>
    <mergeCell ref="Q4:Q5"/>
    <mergeCell ref="R4:R5"/>
    <mergeCell ref="K3:K5"/>
    <mergeCell ref="O4:O5"/>
    <mergeCell ref="P4:P5"/>
    <mergeCell ref="L3:L5"/>
    <mergeCell ref="M3:S3"/>
    <mergeCell ref="M4:M5"/>
    <mergeCell ref="N4:N5"/>
    <mergeCell ref="C13:D13"/>
    <mergeCell ref="B6:B7"/>
    <mergeCell ref="B8:B9"/>
    <mergeCell ref="B2:I2"/>
    <mergeCell ref="D1:F1"/>
    <mergeCell ref="C11:J11"/>
    <mergeCell ref="I6:I7"/>
    <mergeCell ref="H6:H7"/>
    <mergeCell ref="H8:H9"/>
    <mergeCell ref="I8:I9"/>
    <mergeCell ref="J8:J9"/>
    <mergeCell ref="J6:J7"/>
    <mergeCell ref="B3:B5"/>
    <mergeCell ref="C3:C5"/>
    <mergeCell ref="D3:D5"/>
    <mergeCell ref="H3:H5"/>
    <mergeCell ref="C15:D15"/>
    <mergeCell ref="C16:D16"/>
    <mergeCell ref="F3:F5"/>
    <mergeCell ref="G3:G5"/>
    <mergeCell ref="E3:E5"/>
    <mergeCell ref="F6:F7"/>
    <mergeCell ref="E6:E7"/>
    <mergeCell ref="D6:D7"/>
    <mergeCell ref="C6:C7"/>
    <mergeCell ref="C8:C9"/>
    <mergeCell ref="G8:G9"/>
    <mergeCell ref="F8:F9"/>
    <mergeCell ref="E8:E9"/>
    <mergeCell ref="D8:D9"/>
    <mergeCell ref="G6:G7"/>
    <mergeCell ref="C14:D14"/>
    <mergeCell ref="L6:L7"/>
    <mergeCell ref="L8:L9"/>
    <mergeCell ref="K6:K7"/>
    <mergeCell ref="J3:J5"/>
    <mergeCell ref="K8:K9"/>
  </mergeCells>
  <pageMargins left="0.25" right="0.25" top="0.75" bottom="0.75" header="0.3" footer="0.3"/>
  <pageSetup paperSize="8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ECOTRANS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Ionut Popirlan</dc:creator>
  <cp:lastModifiedBy>Ionut-Andrei</cp:lastModifiedBy>
  <cp:lastPrinted>2021-04-07T06:39:22Z</cp:lastPrinted>
  <dcterms:created xsi:type="dcterms:W3CDTF">2015-06-05T18:17:20Z</dcterms:created>
  <dcterms:modified xsi:type="dcterms:W3CDTF">2021-04-07T06:39:23Z</dcterms:modified>
</cp:coreProperties>
</file>