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nicoleta.jianu\Desktop\09.04.2021 PSC fara track\09.04.2021 PSC urgenta Regio Serv\PSC+anexe modificari km\"/>
    </mc:Choice>
  </mc:AlternateContent>
  <xr:revisionPtr revIDLastSave="0" documentId="13_ncr:1_{B696014C-3584-41EE-8590-329E01E8B30D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Anexa 4.3" sheetId="1" r:id="rId1"/>
  </sheets>
  <definedNames>
    <definedName name="_xlnm.Print_Area" localSheetId="0">'Anexa 4.3'!$A$1:$B$31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3" i="1" l="1"/>
  <c r="B21" i="1"/>
  <c r="B11" i="1"/>
  <c r="B37" i="1"/>
  <c r="B32" i="1" l="1"/>
  <c r="B22" i="1"/>
  <c r="B20" i="1"/>
  <c r="B18" i="1"/>
  <c r="B27" i="1" l="1"/>
  <c r="B31" i="1" s="1"/>
</calcChain>
</file>

<file path=xl/sharedStrings.xml><?xml version="1.0" encoding="utf-8"?>
<sst xmlns="http://schemas.openxmlformats.org/spreadsheetml/2006/main" count="28" uniqueCount="24">
  <si>
    <t>ANEXA 4.3</t>
  </si>
  <si>
    <t>lei</t>
  </si>
  <si>
    <t>Indicatori</t>
  </si>
  <si>
    <t>Valoare</t>
  </si>
  <si>
    <t>Autobuz, din care:</t>
  </si>
  <si>
    <t xml:space="preserve"> - linii regionale</t>
  </si>
  <si>
    <t xml:space="preserve">(c unitar) Cost unitar per kilometru </t>
  </si>
  <si>
    <t xml:space="preserve"> (V) Total venituri lunare pentru servicii de transport public (1+2):</t>
  </si>
  <si>
    <t xml:space="preserve">  2. Alte venituri în cadrul reţelei unde se prestează PSO  </t>
  </si>
  <si>
    <t>1. Compensație din diferențe de tarif, respectiv:</t>
  </si>
  <si>
    <t>Diferențe de tarif pe linii regionale</t>
  </si>
  <si>
    <t>2. Compensație fără diferențe de tarif, respectiv:</t>
  </si>
  <si>
    <t>Compensatie linii regionale</t>
  </si>
  <si>
    <t xml:space="preserve"> (Ch.2) Cheltuieli asociate contractelor comerciale</t>
  </si>
  <si>
    <t xml:space="preserve">  1. Venituri din vânzări de titluri de călătorie, asocite contractelor comerciale, din care:</t>
  </si>
  <si>
    <t xml:space="preserve">Perioada </t>
  </si>
  <si>
    <t>Anul 1</t>
  </si>
  <si>
    <t>VALOARE TOTALĂ</t>
  </si>
  <si>
    <t>CALCULUL COMPENSATIEI ANUALE  ESTIMATE- pe durata contractului</t>
  </si>
  <si>
    <t xml:space="preserve"> (Ch.1) Cheltuieli  pentru PSO (Veh*Km efectuaţi x c unitar pe Km) </t>
  </si>
  <si>
    <t xml:space="preserve"> (C) Compensaţia (conform contract) ( Ch.+Pr-V), din care:</t>
  </si>
  <si>
    <t>CHELTUIELI</t>
  </si>
  <si>
    <t>Cheltuieli Totale  (Ch.1 +  Ch.2)</t>
  </si>
  <si>
    <t>(Km)  Număr total de vehicul*kilometri efectuaţi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</si>
</sst>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lei/an&quot;;\-#,##0.00\ &quot;lei/an&quot;"/>
    <numFmt numFmtId="165" formatCode="&quot; (Pr) Profit rezonabil  (Total cheltuieli x&quot;\ #.00%&quot;)&quot;"/>
  </numFmts>
  <fonts count="13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0"/>
      <name val="Tahoma"/>
      <family val="2"/>
    </font>
    <font>
      <i/>
      <sz val="10"/>
      <color theme="1"/>
      <name val="Tahoma"/>
      <family val="2"/>
    </font>
    <font>
      <sz val="10"/>
      <color rgb="FF006100"/>
      <name val="Tahoma"/>
      <family val="2"/>
    </font>
    <font>
      <sz val="10"/>
      <color rgb="FF000000"/>
      <name val="Tahoma"/>
      <family val="2"/>
    </font>
    <font>
      <sz val="10"/>
      <name val="Tahoma"/>
      <family val="2"/>
    </font>
    <font>
      <i/>
      <sz val="10"/>
      <name val="Tahoma"/>
      <family val="2"/>
    </font>
    <font>
      <b/>
      <sz val="10"/>
      <color rgb="FFFA7D00"/>
      <name val="Tahoma"/>
      <family val="2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1" applyNumberFormat="0" applyAlignment="0" applyProtection="0"/>
    <xf numFmtId="9" fontId="1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4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justify" vertical="center"/>
    </xf>
    <xf numFmtId="4" fontId="4" fillId="5" borderId="2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justify"/>
    </xf>
    <xf numFmtId="4" fontId="6" fillId="5" borderId="2" xfId="0" applyNumberFormat="1" applyFont="1" applyFill="1" applyBorder="1" applyAlignment="1">
      <alignment horizontal="right"/>
    </xf>
    <xf numFmtId="0" fontId="6" fillId="0" borderId="2" xfId="0" applyFont="1" applyBorder="1" applyAlignment="1">
      <alignment horizontal="justify"/>
    </xf>
    <xf numFmtId="0" fontId="4" fillId="0" borderId="2" xfId="0" applyFont="1" applyBorder="1" applyAlignment="1">
      <alignment horizontal="justify"/>
    </xf>
    <xf numFmtId="4" fontId="4" fillId="0" borderId="2" xfId="0" applyNumberFormat="1" applyFont="1" applyBorder="1" applyAlignment="1">
      <alignment horizontal="right"/>
    </xf>
    <xf numFmtId="0" fontId="3" fillId="6" borderId="2" xfId="0" applyFont="1" applyFill="1" applyBorder="1" applyAlignment="1">
      <alignment horizontal="justify"/>
    </xf>
    <xf numFmtId="4" fontId="5" fillId="5" borderId="2" xfId="0" applyNumberFormat="1" applyFont="1" applyFill="1" applyBorder="1" applyAlignment="1">
      <alignment horizontal="right"/>
    </xf>
    <xf numFmtId="0" fontId="4" fillId="7" borderId="2" xfId="0" applyFont="1" applyFill="1" applyBorder="1" applyAlignment="1">
      <alignment horizontal="justify"/>
    </xf>
    <xf numFmtId="4" fontId="4" fillId="8" borderId="2" xfId="0" applyNumberFormat="1" applyFont="1" applyFill="1" applyBorder="1" applyAlignment="1">
      <alignment horizontal="right"/>
    </xf>
    <xf numFmtId="4" fontId="3" fillId="5" borderId="2" xfId="0" applyNumberFormat="1" applyFont="1" applyFill="1" applyBorder="1" applyAlignment="1">
      <alignment horizontal="right"/>
    </xf>
    <xf numFmtId="4" fontId="4" fillId="8" borderId="2" xfId="0" applyNumberFormat="1" applyFont="1" applyFill="1" applyBorder="1" applyAlignment="1">
      <alignment horizontal="right" vertical="center"/>
    </xf>
    <xf numFmtId="4" fontId="4" fillId="5" borderId="2" xfId="0" applyNumberFormat="1" applyFont="1" applyFill="1" applyBorder="1" applyAlignment="1">
      <alignment horizontal="right"/>
    </xf>
    <xf numFmtId="0" fontId="8" fillId="0" borderId="2" xfId="0" applyFont="1" applyBorder="1" applyAlignment="1">
      <alignment horizontal="justify"/>
    </xf>
    <xf numFmtId="4" fontId="9" fillId="9" borderId="2" xfId="0" applyNumberFormat="1" applyFont="1" applyFill="1" applyBorder="1" applyAlignment="1">
      <alignment horizontal="right"/>
    </xf>
    <xf numFmtId="0" fontId="4" fillId="7" borderId="2" xfId="0" applyFont="1" applyFill="1" applyBorder="1" applyAlignment="1">
      <alignment horizontal="justify" vertical="center"/>
    </xf>
    <xf numFmtId="4" fontId="5" fillId="0" borderId="2" xfId="0" applyNumberFormat="1" applyFont="1" applyBorder="1" applyAlignment="1">
      <alignment horizontal="right"/>
    </xf>
    <xf numFmtId="4" fontId="10" fillId="9" borderId="2" xfId="0" applyNumberFormat="1" applyFont="1" applyFill="1" applyBorder="1" applyAlignment="1">
      <alignment horizontal="right"/>
    </xf>
    <xf numFmtId="0" fontId="4" fillId="0" borderId="2" xfId="0" applyFont="1" applyBorder="1" applyAlignment="1">
      <alignment horizontal="center"/>
    </xf>
    <xf numFmtId="4" fontId="11" fillId="0" borderId="0" xfId="2" applyNumberFormat="1" applyFont="1" applyFill="1" applyBorder="1" applyAlignment="1"/>
    <xf numFmtId="4" fontId="11" fillId="0" borderId="0" xfId="2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justify"/>
    </xf>
    <xf numFmtId="4" fontId="3" fillId="0" borderId="2" xfId="0" applyNumberFormat="1" applyFont="1" applyFill="1" applyBorder="1" applyAlignment="1">
      <alignment horizontal="right"/>
    </xf>
    <xf numFmtId="0" fontId="3" fillId="0" borderId="0" xfId="0" applyFont="1" applyFill="1"/>
    <xf numFmtId="4" fontId="3" fillId="0" borderId="2" xfId="0" applyNumberFormat="1" applyFont="1" applyFill="1" applyBorder="1" applyAlignment="1">
      <alignment horizontal="right" vertical="center"/>
    </xf>
    <xf numFmtId="165" fontId="4" fillId="7" borderId="2" xfId="0" applyNumberFormat="1" applyFont="1" applyFill="1" applyBorder="1" applyAlignment="1">
      <alignment horizontal="justify"/>
    </xf>
    <xf numFmtId="4" fontId="10" fillId="0" borderId="2" xfId="0" applyNumberFormat="1" applyFont="1" applyBorder="1" applyAlignment="1">
      <alignment horizontal="right" vertical="center"/>
    </xf>
    <xf numFmtId="10" fontId="3" fillId="0" borderId="0" xfId="3" applyNumberFormat="1" applyFont="1"/>
    <xf numFmtId="164" fontId="7" fillId="0" borderId="0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164" fontId="7" fillId="0" borderId="0" xfId="1" applyNumberFormat="1" applyFont="1" applyFill="1" applyBorder="1" applyAlignment="1">
      <alignment horizontal="right"/>
    </xf>
  </cellXfs>
  <cellStyles count="4">
    <cellStyle name="Calculation" xfId="2" builtinId="22"/>
    <cellStyle name="Good" xfId="1" builtinId="26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7"/>
  <sheetViews>
    <sheetView showGridLines="0" tabSelected="1" topLeftCell="A7" zoomScale="115" zoomScaleNormal="115" workbookViewId="0">
      <selection activeCell="A33" sqref="A33:B33"/>
    </sheetView>
  </sheetViews>
  <sheetFormatPr defaultColWidth="9.140625" defaultRowHeight="12.75" x14ac:dyDescent="0.2"/>
  <cols>
    <col min="1" max="1" width="68" style="1" customWidth="1"/>
    <col min="2" max="2" width="17.85546875" style="1" customWidth="1"/>
    <col min="3" max="16384" width="9.140625" style="1"/>
  </cols>
  <sheetData>
    <row r="1" spans="1:2" x14ac:dyDescent="0.2">
      <c r="B1" s="2" t="s">
        <v>0</v>
      </c>
    </row>
    <row r="2" spans="1:2" x14ac:dyDescent="0.2">
      <c r="A2" s="3"/>
    </row>
    <row r="3" spans="1:2" x14ac:dyDescent="0.2">
      <c r="A3" s="3"/>
    </row>
    <row r="4" spans="1:2" x14ac:dyDescent="0.2">
      <c r="A4" s="3"/>
    </row>
    <row r="6" spans="1:2" x14ac:dyDescent="0.2">
      <c r="A6" s="38" t="s">
        <v>18</v>
      </c>
      <c r="B6" s="38"/>
    </row>
    <row r="7" spans="1:2" x14ac:dyDescent="0.2">
      <c r="A7" s="39"/>
      <c r="B7" s="39"/>
    </row>
    <row r="8" spans="1:2" x14ac:dyDescent="0.2">
      <c r="B8" s="4" t="s">
        <v>1</v>
      </c>
    </row>
    <row r="9" spans="1:2" x14ac:dyDescent="0.2">
      <c r="A9" s="5" t="s">
        <v>2</v>
      </c>
      <c r="B9" s="6" t="s">
        <v>3</v>
      </c>
    </row>
    <row r="10" spans="1:2" x14ac:dyDescent="0.2">
      <c r="A10" s="7" t="s">
        <v>15</v>
      </c>
      <c r="B10" s="27" t="s">
        <v>16</v>
      </c>
    </row>
    <row r="11" spans="1:2" x14ac:dyDescent="0.2">
      <c r="A11" s="8" t="s">
        <v>23</v>
      </c>
      <c r="B11" s="9">
        <f>B13</f>
        <v>342158.3</v>
      </c>
    </row>
    <row r="12" spans="1:2" x14ac:dyDescent="0.2">
      <c r="A12" s="10" t="s">
        <v>4</v>
      </c>
      <c r="B12" s="11"/>
    </row>
    <row r="13" spans="1:2" x14ac:dyDescent="0.2">
      <c r="A13" s="12" t="s">
        <v>5</v>
      </c>
      <c r="B13" s="35">
        <v>342158.3</v>
      </c>
    </row>
    <row r="14" spans="1:2" x14ac:dyDescent="0.2">
      <c r="A14" s="13" t="s">
        <v>6</v>
      </c>
      <c r="B14" s="14"/>
    </row>
    <row r="15" spans="1:2" x14ac:dyDescent="0.2">
      <c r="A15" s="15" t="s">
        <v>4</v>
      </c>
      <c r="B15" s="16"/>
    </row>
    <row r="16" spans="1:2" x14ac:dyDescent="0.2">
      <c r="A16" s="12" t="s">
        <v>5</v>
      </c>
      <c r="B16" s="16">
        <v>6.26</v>
      </c>
    </row>
    <row r="17" spans="1:2" x14ac:dyDescent="0.2">
      <c r="A17" s="13" t="s">
        <v>21</v>
      </c>
      <c r="B17" s="16"/>
    </row>
    <row r="18" spans="1:2" s="32" customFormat="1" x14ac:dyDescent="0.2">
      <c r="A18" s="30" t="s">
        <v>19</v>
      </c>
      <c r="B18" s="31">
        <f>B16*B13</f>
        <v>2141910.9579999996</v>
      </c>
    </row>
    <row r="19" spans="1:2" s="32" customFormat="1" x14ac:dyDescent="0.2">
      <c r="A19" s="30" t="s">
        <v>13</v>
      </c>
      <c r="B19" s="33">
        <v>20000</v>
      </c>
    </row>
    <row r="20" spans="1:2" x14ac:dyDescent="0.2">
      <c r="A20" s="17" t="s">
        <v>22</v>
      </c>
      <c r="B20" s="20">
        <f>B19+B18</f>
        <v>2161910.9579999996</v>
      </c>
    </row>
    <row r="21" spans="1:2" x14ac:dyDescent="0.2">
      <c r="A21" s="34">
        <v>2.98E-2</v>
      </c>
      <c r="B21" s="18">
        <f>B22</f>
        <v>64424.946548399988</v>
      </c>
    </row>
    <row r="22" spans="1:2" x14ac:dyDescent="0.2">
      <c r="A22" s="12" t="s">
        <v>5</v>
      </c>
      <c r="B22" s="19">
        <f>B20*2.98%</f>
        <v>64424.946548399988</v>
      </c>
    </row>
    <row r="23" spans="1:2" x14ac:dyDescent="0.2">
      <c r="A23" s="17" t="s">
        <v>7</v>
      </c>
      <c r="B23" s="18">
        <v>25000</v>
      </c>
    </row>
    <row r="24" spans="1:2" ht="25.5" x14ac:dyDescent="0.2">
      <c r="A24" s="13" t="s">
        <v>14</v>
      </c>
      <c r="B24" s="21"/>
    </row>
    <row r="25" spans="1:2" x14ac:dyDescent="0.2">
      <c r="A25" s="22" t="s">
        <v>5</v>
      </c>
      <c r="B25" s="23">
        <v>25000</v>
      </c>
    </row>
    <row r="26" spans="1:2" x14ac:dyDescent="0.2">
      <c r="A26" s="13" t="s">
        <v>8</v>
      </c>
      <c r="B26" s="21">
        <v>0</v>
      </c>
    </row>
    <row r="27" spans="1:2" x14ac:dyDescent="0.2">
      <c r="A27" s="24" t="s">
        <v>20</v>
      </c>
      <c r="B27" s="20">
        <f>B18+B21+B19-B23</f>
        <v>2201335.9045483996</v>
      </c>
    </row>
    <row r="28" spans="1:2" x14ac:dyDescent="0.2">
      <c r="A28" s="13" t="s">
        <v>9</v>
      </c>
      <c r="B28" s="25"/>
    </row>
    <row r="29" spans="1:2" x14ac:dyDescent="0.2">
      <c r="A29" s="12" t="s">
        <v>10</v>
      </c>
      <c r="B29" s="26">
        <v>84000</v>
      </c>
    </row>
    <row r="30" spans="1:2" x14ac:dyDescent="0.2">
      <c r="A30" s="13" t="s">
        <v>11</v>
      </c>
      <c r="B30" s="25"/>
    </row>
    <row r="31" spans="1:2" x14ac:dyDescent="0.2">
      <c r="A31" s="12" t="s">
        <v>12</v>
      </c>
      <c r="B31" s="26">
        <f>B27-B29</f>
        <v>2117335.9045483996</v>
      </c>
    </row>
    <row r="32" spans="1:2" x14ac:dyDescent="0.2">
      <c r="A32" s="29" t="s">
        <v>17</v>
      </c>
      <c r="B32" s="28">
        <f>B20+B21</f>
        <v>2226335.9045483996</v>
      </c>
    </row>
    <row r="33" spans="1:2" x14ac:dyDescent="0.2">
      <c r="A33" s="40">
        <f>B32*1.19</f>
        <v>2649339.7264125952</v>
      </c>
      <c r="B33" s="40"/>
    </row>
    <row r="34" spans="1:2" x14ac:dyDescent="0.2">
      <c r="A34" s="37"/>
      <c r="B34" s="37"/>
    </row>
    <row r="35" spans="1:2" x14ac:dyDescent="0.2">
      <c r="A35" s="37"/>
      <c r="B35" s="37"/>
    </row>
    <row r="36" spans="1:2" x14ac:dyDescent="0.2">
      <c r="B36" s="1">
        <v>50000</v>
      </c>
    </row>
    <row r="37" spans="1:2" x14ac:dyDescent="0.2">
      <c r="B37" s="36">
        <f>B36/B32</f>
        <v>2.2458425926586416E-2</v>
      </c>
    </row>
  </sheetData>
  <mergeCells count="5">
    <mergeCell ref="A33:B33"/>
    <mergeCell ref="A6:B6"/>
    <mergeCell ref="A7:B7"/>
    <mergeCell ref="A34:B34"/>
    <mergeCell ref="A35:B35"/>
  </mergeCell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4.3</vt:lpstr>
      <vt:lpstr>'Anexa 4.3'!Print_Area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Stoica</dc:creator>
  <cp:lastModifiedBy>Nicoleta Jianu</cp:lastModifiedBy>
  <cp:lastPrinted>2021-04-07T07:44:06Z</cp:lastPrinted>
  <dcterms:created xsi:type="dcterms:W3CDTF">2020-02-24T12:50:03Z</dcterms:created>
  <dcterms:modified xsi:type="dcterms:W3CDTF">2021-04-13T07:31:27Z</dcterms:modified>
</cp:coreProperties>
</file>