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icoleta.jianu\Desktop\14.04.2021 ORA 9 PSC\14.04.2021 PSC urgenta Regio Serv - ora 9\PSC+anexe modificari km\"/>
    </mc:Choice>
  </mc:AlternateContent>
  <xr:revisionPtr revIDLastSave="0" documentId="13_ncr:1_{0D1A6A8E-3DA2-490D-88B5-AA74C0210AC5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nexa 4.4" sheetId="2" r:id="rId1"/>
  </sheets>
  <definedNames>
    <definedName name="_xlnm.Print_Area" localSheetId="0">'Anexa 4.4'!$A$1:$B$33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22" i="2"/>
  <c r="B24" i="2" l="1"/>
  <c r="B13" i="2"/>
  <c r="B11" i="2"/>
  <c r="B20" i="2" l="1"/>
  <c r="B18" i="2" s="1"/>
  <c r="B22" i="2" s="1"/>
  <c r="B23" i="2" l="1"/>
  <c r="B29" i="2" s="1"/>
  <c r="B33" i="2" s="1"/>
  <c r="B26" i="2" l="1"/>
</calcChain>
</file>

<file path=xl/sharedStrings.xml><?xml version="1.0" encoding="utf-8"?>
<sst xmlns="http://schemas.openxmlformats.org/spreadsheetml/2006/main" count="28" uniqueCount="22">
  <si>
    <t>ANEXA 4.4</t>
  </si>
  <si>
    <t xml:space="preserve">MODUL DE CALCUL ȘI ACORDARE A COMPENSAȚIEI LUNARE </t>
  </si>
  <si>
    <t>lei</t>
  </si>
  <si>
    <t>Indicatori</t>
  </si>
  <si>
    <t>Valoare</t>
  </si>
  <si>
    <t>Luna ........... Anul ...................</t>
  </si>
  <si>
    <t>Autobuz, din care:</t>
  </si>
  <si>
    <t xml:space="preserve"> - linii regionale</t>
  </si>
  <si>
    <t xml:space="preserve">(c unitar) Cost unitar per kilometru </t>
  </si>
  <si>
    <t xml:space="preserve"> (V) Total venituri lunare pentru servicii de transport public (1+2):</t>
  </si>
  <si>
    <t xml:space="preserve">  2. Alte venituri în cadrul reţelei unde se prestează PSO  </t>
  </si>
  <si>
    <t>1. Compensație din diferențe de tarif, respectiv:</t>
  </si>
  <si>
    <t>Diferențe de tarif pe linii regionale</t>
  </si>
  <si>
    <t>2. Compensație fără diferențe de tarif, respectiv:</t>
  </si>
  <si>
    <t>Compensatie linii regionale</t>
  </si>
  <si>
    <t xml:space="preserve"> (Ch.2) Cheltuieli asociate contractelor comerciale</t>
  </si>
  <si>
    <t xml:space="preserve">  1. Venituri din vânzări de titluri de călătorie, asocite contractelor comerciale, din care:</t>
  </si>
  <si>
    <t xml:space="preserve"> (Ch.1) Cheltuieli  pentru PSO (Veh*Km efectuaţi x c unitar pe Km) </t>
  </si>
  <si>
    <t xml:space="preserve"> (C) Compensaţia (conform contract) ( Ch. + Pr -V), din care:</t>
  </si>
  <si>
    <t>CHELTUIELI</t>
  </si>
  <si>
    <t>Cheltuieli Totale    (Ch.1 + Ch.2)</t>
  </si>
  <si>
    <t>(Km)  Număr total de vehicul*kilometri efectuaţi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</si>
</sst>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lei/an&quot;;\-#,##0.00\ &quot;lei/an&quot;"/>
    <numFmt numFmtId="165" formatCode="&quot; (Pr) Profit rezonabil  (Cheltuieli totale x&quot;\ #.00%&quot;)&quot;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i/>
      <sz val="10"/>
      <color theme="1"/>
      <name val="Tahoma"/>
      <family val="2"/>
    </font>
    <font>
      <sz val="10"/>
      <color rgb="FF006100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color rgb="FFFA7D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8" borderId="0" applyNumberFormat="0" applyBorder="0" applyAlignment="0" applyProtection="0"/>
    <xf numFmtId="0" fontId="2" fillId="9" borderId="5" applyNumberFormat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/>
    </xf>
    <xf numFmtId="4" fontId="4" fillId="3" borderId="6" xfId="0" applyNumberFormat="1" applyFont="1" applyFill="1" applyBorder="1" applyAlignment="1">
      <alignment horizontal="right" vertical="center"/>
    </xf>
    <xf numFmtId="4" fontId="3" fillId="0" borderId="0" xfId="0" applyNumberFormat="1" applyFont="1"/>
    <xf numFmtId="0" fontId="3" fillId="0" borderId="6" xfId="0" applyFont="1" applyBorder="1" applyAlignment="1">
      <alignment horizontal="justify"/>
    </xf>
    <xf numFmtId="4" fontId="6" fillId="3" borderId="6" xfId="0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justify"/>
    </xf>
    <xf numFmtId="0" fontId="4" fillId="0" borderId="6" xfId="0" applyFont="1" applyBorder="1" applyAlignment="1">
      <alignment horizontal="justify"/>
    </xf>
    <xf numFmtId="4" fontId="4" fillId="0" borderId="6" xfId="0" applyNumberFormat="1" applyFont="1" applyBorder="1" applyAlignment="1">
      <alignment horizontal="right"/>
    </xf>
    <xf numFmtId="0" fontId="3" fillId="4" borderId="6" xfId="0" applyFont="1" applyFill="1" applyBorder="1" applyAlignment="1">
      <alignment horizontal="justify"/>
    </xf>
    <xf numFmtId="4" fontId="5" fillId="3" borderId="6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justify"/>
    </xf>
    <xf numFmtId="4" fontId="4" fillId="6" borderId="6" xfId="0" applyNumberFormat="1" applyFont="1" applyFill="1" applyBorder="1" applyAlignment="1">
      <alignment horizontal="right"/>
    </xf>
    <xf numFmtId="4" fontId="3" fillId="3" borderId="6" xfId="0" applyNumberFormat="1" applyFont="1" applyFill="1" applyBorder="1" applyAlignment="1">
      <alignment horizontal="right"/>
    </xf>
    <xf numFmtId="4" fontId="4" fillId="3" borderId="6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justify"/>
    </xf>
    <xf numFmtId="4" fontId="9" fillId="7" borderId="6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justify" vertical="center"/>
    </xf>
    <xf numFmtId="4" fontId="4" fillId="6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horizontal="right"/>
    </xf>
    <xf numFmtId="4" fontId="10" fillId="7" borderId="6" xfId="0" applyNumberFormat="1" applyFont="1" applyFill="1" applyBorder="1" applyAlignment="1">
      <alignment horizontal="right"/>
    </xf>
    <xf numFmtId="165" fontId="4" fillId="5" borderId="6" xfId="0" applyNumberFormat="1" applyFont="1" applyFill="1" applyBorder="1" applyAlignment="1">
      <alignment horizontal="justify"/>
    </xf>
    <xf numFmtId="0" fontId="6" fillId="0" borderId="6" xfId="0" applyFont="1" applyFill="1" applyBorder="1" applyAlignment="1">
      <alignment horizontal="justify"/>
    </xf>
    <xf numFmtId="0" fontId="3" fillId="0" borderId="0" xfId="0" applyFont="1" applyFill="1"/>
    <xf numFmtId="4" fontId="3" fillId="0" borderId="0" xfId="0" applyNumberFormat="1" applyFont="1" applyFill="1"/>
    <xf numFmtId="0" fontId="4" fillId="0" borderId="6" xfId="0" applyFont="1" applyFill="1" applyBorder="1" applyAlignment="1">
      <alignment horizontal="justify"/>
    </xf>
    <xf numFmtId="4" fontId="4" fillId="0" borderId="6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center"/>
    </xf>
    <xf numFmtId="0" fontId="3" fillId="0" borderId="6" xfId="0" applyFont="1" applyFill="1" applyBorder="1" applyAlignment="1">
      <alignment horizontal="justify"/>
    </xf>
    <xf numFmtId="4" fontId="6" fillId="0" borderId="6" xfId="0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" fontId="11" fillId="0" borderId="0" xfId="2" applyNumberFormat="1" applyFont="1" applyFill="1" applyBorder="1" applyAlignment="1">
      <alignment horizontal="center"/>
    </xf>
  </cellXfs>
  <cellStyles count="3">
    <cellStyle name="Calculation" xfId="2" builtinId="22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topLeftCell="A7" zoomScale="115" zoomScaleNormal="115" workbookViewId="0">
      <selection activeCell="C30" sqref="C30"/>
    </sheetView>
  </sheetViews>
  <sheetFormatPr defaultColWidth="9.140625" defaultRowHeight="12.75" x14ac:dyDescent="0.2"/>
  <cols>
    <col min="1" max="1" width="68" style="1" customWidth="1"/>
    <col min="2" max="2" width="17.85546875" style="1" customWidth="1"/>
    <col min="3" max="3" width="14.140625" style="1" customWidth="1"/>
    <col min="4" max="4" width="12.5703125" style="1" bestFit="1" customWidth="1"/>
    <col min="5" max="5" width="9.42578125" style="1" customWidth="1"/>
    <col min="6" max="8" width="16.140625" style="1" customWidth="1"/>
    <col min="9" max="9" width="13.85546875" style="1" bestFit="1" customWidth="1"/>
    <col min="10" max="10" width="13.85546875" style="1" customWidth="1"/>
    <col min="11" max="11" width="15.28515625" style="1" bestFit="1" customWidth="1"/>
    <col min="12" max="12" width="19.85546875" style="1" customWidth="1"/>
    <col min="13" max="16384" width="9.140625" style="1"/>
  </cols>
  <sheetData>
    <row r="1" spans="1:6" x14ac:dyDescent="0.2">
      <c r="B1" s="2" t="s">
        <v>0</v>
      </c>
      <c r="C1" s="2"/>
      <c r="E1" s="2"/>
    </row>
    <row r="2" spans="1:6" x14ac:dyDescent="0.2">
      <c r="A2" s="2"/>
      <c r="E2" s="2"/>
    </row>
    <row r="3" spans="1:6" x14ac:dyDescent="0.2">
      <c r="A3" s="2"/>
      <c r="E3" s="2"/>
    </row>
    <row r="4" spans="1:6" x14ac:dyDescent="0.2">
      <c r="A4" s="2"/>
      <c r="E4" s="2"/>
    </row>
    <row r="6" spans="1:6" x14ac:dyDescent="0.2">
      <c r="A6" s="38" t="s">
        <v>1</v>
      </c>
      <c r="B6" s="38"/>
      <c r="E6" s="38"/>
      <c r="F6" s="38"/>
    </row>
    <row r="7" spans="1:6" x14ac:dyDescent="0.2">
      <c r="A7" s="39"/>
      <c r="B7" s="39"/>
    </row>
    <row r="8" spans="1:6" ht="13.5" thickBot="1" x14ac:dyDescent="0.25">
      <c r="B8" s="3" t="s">
        <v>2</v>
      </c>
    </row>
    <row r="9" spans="1:6" ht="13.5" thickBot="1" x14ac:dyDescent="0.25">
      <c r="A9" s="4" t="s">
        <v>3</v>
      </c>
      <c r="B9" s="5" t="s">
        <v>4</v>
      </c>
    </row>
    <row r="10" spans="1:6" ht="13.5" thickBot="1" x14ac:dyDescent="0.25">
      <c r="A10" s="6" t="s">
        <v>5</v>
      </c>
      <c r="B10" s="7"/>
    </row>
    <row r="11" spans="1:6" x14ac:dyDescent="0.2">
      <c r="A11" s="8" t="s">
        <v>21</v>
      </c>
      <c r="B11" s="9">
        <f>B13</f>
        <v>28513.191666666666</v>
      </c>
      <c r="C11" s="10"/>
      <c r="D11" s="10"/>
      <c r="E11" s="10"/>
      <c r="F11" s="10"/>
    </row>
    <row r="12" spans="1:6" x14ac:dyDescent="0.2">
      <c r="A12" s="11" t="s">
        <v>6</v>
      </c>
      <c r="B12" s="12"/>
      <c r="D12" s="10"/>
      <c r="E12" s="10"/>
      <c r="F12" s="10"/>
    </row>
    <row r="13" spans="1:6" x14ac:dyDescent="0.2">
      <c r="A13" s="13" t="s">
        <v>7</v>
      </c>
      <c r="B13" s="12">
        <f>342158.3/12</f>
        <v>28513.191666666666</v>
      </c>
      <c r="C13" s="10"/>
      <c r="D13" s="10"/>
      <c r="E13" s="10"/>
      <c r="F13" s="10"/>
    </row>
    <row r="14" spans="1:6" x14ac:dyDescent="0.2">
      <c r="A14" s="14" t="s">
        <v>8</v>
      </c>
      <c r="B14" s="15"/>
      <c r="C14" s="10"/>
      <c r="D14" s="10"/>
      <c r="E14" s="10"/>
      <c r="F14" s="10"/>
    </row>
    <row r="15" spans="1:6" x14ac:dyDescent="0.2">
      <c r="A15" s="16" t="s">
        <v>6</v>
      </c>
      <c r="B15" s="17"/>
      <c r="C15" s="10"/>
      <c r="D15" s="10"/>
      <c r="E15" s="10"/>
      <c r="F15" s="10"/>
    </row>
    <row r="16" spans="1:6" s="30" customFormat="1" x14ac:dyDescent="0.2">
      <c r="A16" s="29" t="s">
        <v>7</v>
      </c>
      <c r="B16" s="17">
        <v>6.26</v>
      </c>
      <c r="D16" s="10"/>
      <c r="E16" s="10"/>
      <c r="F16" s="10"/>
    </row>
    <row r="17" spans="1:12" s="30" customFormat="1" x14ac:dyDescent="0.2">
      <c r="A17" s="32" t="s">
        <v>19</v>
      </c>
      <c r="B17" s="17"/>
      <c r="C17" s="31"/>
      <c r="D17" s="10"/>
      <c r="E17" s="10"/>
      <c r="F17" s="10"/>
    </row>
    <row r="18" spans="1:12" s="30" customFormat="1" x14ac:dyDescent="0.2">
      <c r="A18" s="32" t="s">
        <v>17</v>
      </c>
      <c r="B18" s="33">
        <f>B20</f>
        <v>178492.57983333332</v>
      </c>
      <c r="C18" s="31"/>
      <c r="D18" s="10"/>
      <c r="E18" s="10"/>
      <c r="F18" s="10"/>
      <c r="G18" s="34"/>
      <c r="H18" s="34"/>
      <c r="K18" s="31"/>
    </row>
    <row r="19" spans="1:12" s="30" customFormat="1" x14ac:dyDescent="0.2">
      <c r="A19" s="35" t="s">
        <v>6</v>
      </c>
      <c r="B19" s="36"/>
      <c r="C19" s="31"/>
      <c r="D19" s="10"/>
      <c r="E19" s="10"/>
      <c r="F19" s="10"/>
      <c r="G19" s="31"/>
      <c r="H19" s="31"/>
      <c r="K19" s="31"/>
      <c r="L19" s="31"/>
    </row>
    <row r="20" spans="1:12" s="30" customFormat="1" x14ac:dyDescent="0.2">
      <c r="A20" s="29" t="s">
        <v>7</v>
      </c>
      <c r="B20" s="36">
        <f>B13*B16</f>
        <v>178492.57983333332</v>
      </c>
      <c r="C20" s="31"/>
      <c r="D20" s="10"/>
      <c r="E20" s="10"/>
      <c r="F20" s="10"/>
      <c r="G20" s="31"/>
      <c r="H20" s="31"/>
      <c r="K20" s="31"/>
      <c r="L20" s="31"/>
    </row>
    <row r="21" spans="1:12" s="30" customFormat="1" x14ac:dyDescent="0.2">
      <c r="A21" s="32" t="s">
        <v>15</v>
      </c>
      <c r="B21" s="33">
        <v>1666.6666666666667</v>
      </c>
      <c r="C21" s="31"/>
      <c r="D21" s="10"/>
      <c r="E21" s="10"/>
      <c r="F21" s="10"/>
    </row>
    <row r="22" spans="1:12" x14ac:dyDescent="0.2">
      <c r="A22" s="18" t="s">
        <v>20</v>
      </c>
      <c r="B22" s="19">
        <f>B21+B18</f>
        <v>180159.24649999998</v>
      </c>
      <c r="C22" s="10">
        <f>(B22+B23)*12</f>
        <v>2226335.9045483996</v>
      </c>
      <c r="D22" s="10"/>
      <c r="E22" s="10"/>
      <c r="F22" s="10"/>
    </row>
    <row r="23" spans="1:12" x14ac:dyDescent="0.2">
      <c r="A23" s="28">
        <v>2.98E-2</v>
      </c>
      <c r="B23" s="19">
        <f>B24</f>
        <v>5368.7455456999996</v>
      </c>
      <c r="C23" s="10"/>
      <c r="D23" s="10"/>
      <c r="E23" s="10"/>
      <c r="F23" s="10"/>
    </row>
    <row r="24" spans="1:12" x14ac:dyDescent="0.2">
      <c r="A24" s="13" t="s">
        <v>7</v>
      </c>
      <c r="B24" s="20">
        <f>B22*2.98%</f>
        <v>5368.7455456999996</v>
      </c>
      <c r="C24" s="10"/>
      <c r="D24" s="10"/>
      <c r="E24" s="10"/>
      <c r="F24" s="10"/>
    </row>
    <row r="25" spans="1:12" x14ac:dyDescent="0.2">
      <c r="A25" s="18" t="s">
        <v>9</v>
      </c>
      <c r="B25" s="19">
        <v>2083.3333333333335</v>
      </c>
      <c r="C25" s="10"/>
      <c r="D25" s="10"/>
      <c r="E25" s="10"/>
      <c r="F25" s="10"/>
    </row>
    <row r="26" spans="1:12" ht="25.5" x14ac:dyDescent="0.2">
      <c r="A26" s="14" t="s">
        <v>16</v>
      </c>
      <c r="B26" s="21">
        <f>B27</f>
        <v>2083.3333333333335</v>
      </c>
      <c r="C26" s="10"/>
      <c r="D26" s="10"/>
      <c r="E26" s="10"/>
      <c r="F26" s="10"/>
    </row>
    <row r="27" spans="1:12" x14ac:dyDescent="0.2">
      <c r="A27" s="22" t="s">
        <v>7</v>
      </c>
      <c r="B27" s="23">
        <v>2083.3333333333335</v>
      </c>
      <c r="C27" s="10"/>
      <c r="D27" s="10"/>
      <c r="E27" s="10"/>
      <c r="F27" s="10"/>
    </row>
    <row r="28" spans="1:12" x14ac:dyDescent="0.2">
      <c r="A28" s="14" t="s">
        <v>10</v>
      </c>
      <c r="B28" s="21">
        <v>0</v>
      </c>
      <c r="C28" s="10"/>
      <c r="D28" s="10"/>
      <c r="E28" s="10"/>
      <c r="F28" s="10"/>
    </row>
    <row r="29" spans="1:12" x14ac:dyDescent="0.2">
      <c r="A29" s="24" t="s">
        <v>18</v>
      </c>
      <c r="B29" s="25">
        <f>B23+B22-B25</f>
        <v>183444.65871236662</v>
      </c>
      <c r="C29" s="10">
        <f>B29*12</f>
        <v>2201335.9045483996</v>
      </c>
      <c r="D29" s="10"/>
      <c r="E29" s="10"/>
      <c r="F29" s="10"/>
    </row>
    <row r="30" spans="1:12" x14ac:dyDescent="0.2">
      <c r="A30" s="14" t="s">
        <v>11</v>
      </c>
      <c r="B30" s="26"/>
      <c r="C30" s="10"/>
      <c r="D30" s="10"/>
      <c r="E30" s="10"/>
      <c r="F30" s="10"/>
    </row>
    <row r="31" spans="1:12" x14ac:dyDescent="0.2">
      <c r="A31" s="13" t="s">
        <v>12</v>
      </c>
      <c r="B31" s="27">
        <v>7000</v>
      </c>
      <c r="C31" s="10"/>
      <c r="D31" s="10"/>
      <c r="E31" s="10"/>
      <c r="F31" s="10"/>
    </row>
    <row r="32" spans="1:12" x14ac:dyDescent="0.2">
      <c r="A32" s="14" t="s">
        <v>13</v>
      </c>
      <c r="B32" s="26"/>
      <c r="C32" s="10"/>
      <c r="D32" s="10"/>
      <c r="E32" s="10"/>
      <c r="F32" s="10"/>
    </row>
    <row r="33" spans="1:6" x14ac:dyDescent="0.2">
      <c r="A33" s="13" t="s">
        <v>14</v>
      </c>
      <c r="B33" s="27">
        <f>B29-B31</f>
        <v>176444.65871236662</v>
      </c>
      <c r="C33" s="10"/>
      <c r="D33" s="10"/>
      <c r="E33" s="10"/>
      <c r="F33" s="10"/>
    </row>
    <row r="34" spans="1:6" x14ac:dyDescent="0.2">
      <c r="A34" s="40"/>
      <c r="B34" s="40"/>
      <c r="C34" s="10"/>
      <c r="D34" s="10"/>
      <c r="E34" s="10"/>
      <c r="F34" s="10"/>
    </row>
    <row r="35" spans="1:6" x14ac:dyDescent="0.2">
      <c r="A35" s="37"/>
      <c r="B35" s="37"/>
      <c r="C35" s="10"/>
      <c r="D35" s="10"/>
      <c r="E35" s="10"/>
      <c r="F35" s="10"/>
    </row>
    <row r="36" spans="1:6" x14ac:dyDescent="0.2">
      <c r="D36" s="10"/>
      <c r="E36" s="10"/>
      <c r="F36" s="10"/>
    </row>
    <row r="37" spans="1:6" x14ac:dyDescent="0.2">
      <c r="C37" s="10"/>
      <c r="D37" s="10"/>
      <c r="E37" s="10"/>
      <c r="F37" s="10"/>
    </row>
    <row r="38" spans="1:6" x14ac:dyDescent="0.2">
      <c r="D38" s="10"/>
      <c r="E38" s="10"/>
      <c r="F38" s="10"/>
    </row>
    <row r="39" spans="1:6" x14ac:dyDescent="0.2">
      <c r="C39" s="10"/>
      <c r="D39" s="10"/>
      <c r="E39" s="10"/>
      <c r="F39" s="10"/>
    </row>
    <row r="40" spans="1:6" x14ac:dyDescent="0.2">
      <c r="D40" s="10"/>
      <c r="E40" s="10"/>
      <c r="F40" s="10"/>
    </row>
    <row r="41" spans="1:6" x14ac:dyDescent="0.2">
      <c r="C41" s="10"/>
      <c r="D41" s="10"/>
      <c r="E41" s="10"/>
      <c r="F41" s="10"/>
    </row>
  </sheetData>
  <mergeCells count="5">
    <mergeCell ref="A35:B35"/>
    <mergeCell ref="A6:B6"/>
    <mergeCell ref="E6:F6"/>
    <mergeCell ref="A7:B7"/>
    <mergeCell ref="A34:B34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4.4</vt:lpstr>
      <vt:lpstr>'Anexa 4.4'!Print_Area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Stoica</dc:creator>
  <cp:lastModifiedBy>Nicoleta Jianu</cp:lastModifiedBy>
  <cp:lastPrinted>2021-04-07T07:45:18Z</cp:lastPrinted>
  <dcterms:created xsi:type="dcterms:W3CDTF">2020-02-24T12:50:28Z</dcterms:created>
  <dcterms:modified xsi:type="dcterms:W3CDTF">2021-04-14T07:04:15Z</dcterms:modified>
</cp:coreProperties>
</file>