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07.04.2021 PSC 10 ani STB SA\"/>
    </mc:Choice>
  </mc:AlternateContent>
  <xr:revisionPtr revIDLastSave="0" documentId="13_ncr:1_{950447D4-D608-4EA3-A9BD-C3D425B2C55F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tb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2" l="1"/>
  <c r="S7" i="2" s="1"/>
  <c r="R9" i="2"/>
  <c r="S9" i="2" s="1"/>
  <c r="N8" i="2"/>
  <c r="G17" i="2"/>
  <c r="S11" i="2"/>
  <c r="N10" i="2"/>
  <c r="N6" i="2"/>
</calcChain>
</file>

<file path=xl/sharedStrings.xml><?xml version="1.0" encoding="utf-8"?>
<sst xmlns="http://schemas.openxmlformats.org/spreadsheetml/2006/main" count="61" uniqueCount="56">
  <si>
    <t>MĂSURĂ</t>
  </si>
  <si>
    <t xml:space="preserve">PROBLEMĂ IDENTIFICATĂ </t>
  </si>
  <si>
    <t>1.</t>
  </si>
  <si>
    <t>NR. CRT</t>
  </si>
  <si>
    <t>Bonificație pentru depățire indicator</t>
  </si>
  <si>
    <t xml:space="preserve">PLAN DE EFICIENTIZARE AL OPERATORULUI STB S.A. </t>
  </si>
  <si>
    <t>ANEXA 13</t>
  </si>
  <si>
    <t>RESPONSABIL</t>
  </si>
  <si>
    <t>STB SA</t>
  </si>
  <si>
    <t>SURSA DATE PENTRU RAPORTARE</t>
  </si>
  <si>
    <t xml:space="preserve"> Raport audit anual Tehnico-economic
</t>
  </si>
  <si>
    <t>Cheltuieli totale eligibile (2019 eligibil- auditat)</t>
  </si>
  <si>
    <t>ECONOMIE  (lei)</t>
  </si>
  <si>
    <t>Penalitate maxima platită de operator</t>
  </si>
  <si>
    <t xml:space="preserve">FORMULA DE CALCUL INDICATOR ANUAL </t>
  </si>
  <si>
    <t>Nerealizare maxima a tintei (de 1%)</t>
  </si>
  <si>
    <t>Penalitate pentru neîndeplinire indicator</t>
  </si>
  <si>
    <t xml:space="preserve">Depășirea indicatorului țintă (de 2%) cu 1% </t>
  </si>
  <si>
    <t>NOTA</t>
  </si>
  <si>
    <t>TERMEN ANUAL DE IMPLEMENTARE INDICATOR</t>
  </si>
  <si>
    <t>INDICATOR ȚINTĂ ANUAL</t>
  </si>
  <si>
    <t xml:space="preserve"> Raport audit anual tehnico-economic
</t>
  </si>
  <si>
    <t>estimare calculatie 2021</t>
  </si>
  <si>
    <t>Bonificatie minima primită de operator din economia rezultată</t>
  </si>
  <si>
    <t>PREMIZE:</t>
  </si>
  <si>
    <t>*Indicatorul 3 este aplicabil STB, avand in vedere calitatea acestuia de Operator administrator al sistemului de e-ticketing, inclusiv sistem vanzare titluri si control.
** Indicatorul se aplică pentru măsurile inițiate și sub controlul Operatorului STB.</t>
  </si>
  <si>
    <r>
      <t xml:space="preserve">IMPACT al aplicării indicatorul </t>
    </r>
    <r>
      <rPr>
        <sz val="9"/>
        <color rgb="FFFF0000"/>
        <rFont val="Tahoma"/>
        <family val="2"/>
      </rPr>
      <t>(estimare an 2021 în raport cu rezultatele auditului 2019)</t>
    </r>
  </si>
  <si>
    <r>
      <rPr>
        <b/>
        <sz val="9"/>
        <color rgb="FF0070C0"/>
        <rFont val="Tahoma"/>
        <family val="2"/>
      </rPr>
      <t>Proporția cheltuielii cu salariile din total cheltuielilor eligibile ale societății, este ridicată.</t>
    </r>
    <r>
      <rPr>
        <b/>
        <sz val="9"/>
        <rFont val="Tahoma"/>
        <family val="2"/>
      </rPr>
      <t xml:space="preserve">
</t>
    </r>
    <r>
      <rPr>
        <u/>
        <sz val="9"/>
        <rFont val="Tahoma"/>
        <family val="2"/>
      </rPr>
      <t>Problema este identificată și explicitată în Raportul de Audit Tehnico-Economic aferent anului 2019. Proporția cheltuielii cu salariile reprezintă 76% din total cheltuielilor eligibile ale societății,  în anul 2019,</t>
    </r>
    <r>
      <rPr>
        <sz val="9"/>
        <rFont val="Tahoma"/>
        <family val="2"/>
      </rPr>
      <t xml:space="preserve"> conform auditului.  
În acest raport se indică un benchmark al al acestei proporții  de maxim 60%, cu o medie aproximativă de 54 %, procente confirmate de către experți tehnici în domeniu și evidențiate în practică la majoritatea operatorilor de transport public cu o gestionare eficientă, conform auditorului.</t>
    </r>
  </si>
  <si>
    <r>
      <rPr>
        <b/>
        <sz val="9"/>
        <color rgb="FF0070C0"/>
        <rFont val="Tahoma"/>
        <family val="2"/>
      </rPr>
      <t>Proporția cheltuielii cu motorina din total cheltuielilor eligibile ale societății, este ridicată.</t>
    </r>
    <r>
      <rPr>
        <sz val="9"/>
        <rFont val="Tahoma"/>
        <family val="2"/>
      </rPr>
      <t xml:space="preserve">
</t>
    </r>
    <r>
      <rPr>
        <u/>
        <sz val="9"/>
        <rFont val="Tahoma"/>
        <family val="2"/>
      </rPr>
      <t xml:space="preserve">Problema este identificată și explicitată în Raportul de Audit Tehnico-Economic aferent anului 2019. Proporția cheltuielii cu combustibilul reprezintă 12% din total cheltuielilor eligibile ale societății,  în anul 2019, conform auditului.  </t>
    </r>
    <r>
      <rPr>
        <sz val="9"/>
        <rFont val="Tahoma"/>
        <family val="2"/>
      </rPr>
      <t xml:space="preserve">
În acest raport se indică problemele privind gestiunea și monitorizarea alimentărilor cu combustibil a parcului și sunt identificare posibile măsuri de reducere a consumurilor, fiind formulate recomandări. </t>
    </r>
  </si>
  <si>
    <t>Măsura</t>
  </si>
  <si>
    <t>Valoare indicator (%)</t>
  </si>
  <si>
    <t>Operatorul primește o bonificație egală  cu 0.1% din  economie (reducerea efectivă a cheltuielii totale prin reducerea cu indicatorul tintă atins)</t>
  </si>
  <si>
    <t>prestatie (km)</t>
  </si>
  <si>
    <t>0.1% din Profitul eligibil pentru  nerealizare a indicatorului</t>
  </si>
  <si>
    <t>0.1% din Profitul eligibil pentru fiecare procent de nerealizare a indicatorului</t>
  </si>
  <si>
    <r>
      <t xml:space="preserve">Acoperirea cheltuielilor eligibile ale societatii din veniturile din vanzări directe de titluri de călătorie este redusă.
</t>
    </r>
    <r>
      <rPr>
        <sz val="9"/>
        <rFont val="Tahoma"/>
        <family val="2"/>
      </rPr>
      <t xml:space="preserve">Proporția veniturilor din încasări directe  reprezintă 14% din total cheltuielilor eligibile ale societății  în anul 2019, conform auditului tehnico-economic aferent anului 2019.
În prezent nu există detalii suficiente privind eficiența canalelor de vânzare, acoperirea limitată a lanțului de distribuire a titlurilor pentru toate categoriile de călători, Raportul de audit tehnico-economic recomandând măsuri pentru evidențierea separată a activității comerciale și realizarea de analize de detaliu privind activitatea comercială.
Politica  Operatorului care gestionează sistemul automat de taxare ( STB) de asigurare a controlului călătorilor și  de distribuție a titlurilor de călătorie influențează în mod direct nivelul veniturilor  și este în controlul acestuia.*  
În anul 2019 comparativ cu 2018, numărul abonamentelor vândute a crescut cu 6,52% (conform Raportului de activitate 2019 al STB SA). În funcție de tipul liniilor, cele 3.409.712 abonamente comercializate de STB în anul 2019 se împart în 3.245.695 abonamente urbane (95,19% din total abonamente) și 164.017 abonamente preorășenești (4,81% din total abonamente).
</t>
    </r>
  </si>
  <si>
    <t>Operatorul  primește o bonificație egală cu 0.1% din Profitul eligibil pentru fiecare procent de realizare a indicatorului peste țintă</t>
  </si>
  <si>
    <t>Operatorul  primește o bonificație egală  cu 1.5% din  economie (reducerea efectivă a cheltuielii cu motorina prin reducerea cu indicatorul tintă atins)</t>
  </si>
  <si>
    <t>Cheltuiala eligibila salarii/combustibil
(2019 eligibil- auditat)</t>
  </si>
  <si>
    <t xml:space="preserve">Depășirea indicatorului țintă (de 3%) cu 1% </t>
  </si>
  <si>
    <r>
      <t>Reducerea cheltuielii  cu motorina  pe  km</t>
    </r>
    <r>
      <rPr>
        <sz val="9"/>
        <rFont val="Tahoma"/>
        <family val="2"/>
      </rPr>
      <t xml:space="preserve"> </t>
    </r>
    <r>
      <rPr>
        <b/>
        <sz val="9"/>
        <rFont val="Tahoma"/>
        <family val="2"/>
      </rPr>
      <t>realizat</t>
    </r>
    <r>
      <rPr>
        <sz val="9"/>
        <rFont val="Tahoma"/>
        <family val="2"/>
      </rPr>
      <t xml:space="preserve"> (elaborarea de proceduri clare de monitorizare și analiză a  consumului de combustibil,  inclusiv stabilirea normelor  pe fiecare linie în parte și sezon, efectuarea de analize a consumurilor pe autobuz  pentru eliminarea devierilor de consum față de norme, actualizarea anuală a normelor de combustibil  sau de căte ori intervin elemente care perturbă circulația pe linia/liniile respective, adoptarea de măsuri care să reducă rotația șoferilor pe un autobuz, etc.). </t>
    </r>
  </si>
  <si>
    <r>
      <t xml:space="preserve">Creșterea numărului de abonamente lunare la tarif integral, vândute (excepție gratuități)
</t>
    </r>
    <r>
      <rPr>
        <sz val="9"/>
        <rFont val="Tahoma"/>
        <family val="2"/>
      </rPr>
      <t xml:space="preserve"> (informare calători, marketing, analiză  canalelor de distribuție a titlurilor pentru adoptarea de măsuri de creștere a accesibilităților căilor de vânzare și adaptării orarelor de funcționare la necesitățile reale, implementarea de măsuri comerciale de eliberare de abonamente către societăți comerciale cu număr ridicat de  angajați, etc).  </t>
    </r>
  </si>
  <si>
    <t xml:space="preserve">Proporția cheltuielii cu salariile din total cheltuielilor eligibile ale societății:
M1.1.) 76% în anul 2021 
M1.2.) 73% în anul 2022 
M1.3.) 68% în anul 2023
M1.4.) 66% în anul 2024
M1.5.) menținerea ponderii cheltuielilor anuale cu salariile în total cheltuieli sub 60% începând cu anul 2025 </t>
  </si>
  <si>
    <t>T1.1.) 31 decembrie 2021
T1.2.)31 decembrie 2022
T1.3.)31 decembrie 2023
T1.4.) 31 decembrie 2024
T.1.5) anual recurent</t>
  </si>
  <si>
    <t>T3.1.) 31 decembrie 2022
T3.2.)31 decembrie 2023
T.3.3) 31 decembrie 2024</t>
  </si>
  <si>
    <t xml:space="preserve">Creșterea numărului de abonamente  lunare la tarif integral, vândute:
M3.1.)  3% în anul 2022 față de anul 2019
M3.2.)  3% în anul 2023 față de anul 2022 
M3.3.)  3% în anul 2024 față de anul 2023 
</t>
  </si>
  <si>
    <t>Reducerea cheltuielii cu motorina pe km cu:
M2.1.)  2% în anul 2022 față de 2021
M2.2.)  2% în anul 2023 față de 2022
M2.3.) 1% în anul 2024 față de 2023</t>
  </si>
  <si>
    <t>T2.1.) 31 decembrie 2022
T2.2.)31 decembrie 2023
T.2.3) 31 decembrie 2024</t>
  </si>
  <si>
    <t>Nerealizare maxima a tintei (de 76%)</t>
  </si>
  <si>
    <t xml:space="preserve">Depășirea indicatorului țintă (de 76%) cu 1% </t>
  </si>
  <si>
    <t>100-(Cheltuiala  eligibilă privind motorina/nr kilometri realizați) an 2022 /(Cheltuiala  eligibilă privind motorina/nr kilometri realizați) an 2021)*100</t>
  </si>
  <si>
    <t>[(Număr abonamente la tarif integral vândute în anul analizat-Număr abonamente la tarif integral vândute în anul anterior)/Număr abonamente la tarif integral vândute în anul anterior]*100</t>
  </si>
  <si>
    <t xml:space="preserve">Cheltuiala  eligibilă privind salariile / Cheltuieli totale eligibile *100
</t>
  </si>
  <si>
    <r>
      <t xml:space="preserve">Reducerea anuală a procentului cheltuielilor cu salariile în total cheltuieli </t>
    </r>
    <r>
      <rPr>
        <sz val="9"/>
        <rFont val="Tahoma"/>
        <family val="2"/>
      </rPr>
      <t>(prin acțiuni precum reducerea orelor suplimentare-implicit a celorlalte cheltuieli asociate, prin eficientizarea proceselor tehnologice și realizarea de normări, o mai bună planificare a conducătorilor auto pe vehicule, etc)</t>
    </r>
  </si>
  <si>
    <r>
      <rPr>
        <b/>
        <i/>
        <sz val="10"/>
        <color rgb="FF0070C0"/>
        <rFont val="Tahoma"/>
        <family val="2"/>
      </rPr>
      <t>Prezentul plan de eficientizare se bazează pe analizele realizate în cadrul Raportului de audit tehnico-economic 2019</t>
    </r>
    <r>
      <rPr>
        <sz val="10"/>
        <color rgb="FF0070C0"/>
        <rFont val="Tahoma"/>
        <family val="2"/>
      </rPr>
      <t xml:space="preserve">, pe recomandările auditorului pentru tipurile de activități desfășurate de acesta, utilizând buna practică identificată și explicitată în raport. 
</t>
    </r>
    <r>
      <rPr>
        <b/>
        <i/>
        <sz val="10"/>
        <color rgb="FF0070C0"/>
        <rFont val="Tahoma"/>
        <family val="2"/>
      </rPr>
      <t>Operatorul de transport are la dispoziție Raportul de audit în varianta sa finală, aprobată de către AGA TPBI,  transmisă  prin adresa  TPBI nr. 17608/26.08.2020</t>
    </r>
    <r>
      <rPr>
        <sz val="10"/>
        <color rgb="FF0070C0"/>
        <rFont val="Tahoma"/>
        <family val="2"/>
      </rPr>
      <t>, astfel încât acesta cunoaște în detaliu problemele identificate, recomandările formulate și mecanismele de eficientizare explicitate în raport.</t>
    </r>
  </si>
  <si>
    <r>
      <t xml:space="preserve">1) </t>
    </r>
    <r>
      <rPr>
        <b/>
        <i/>
        <sz val="10"/>
        <color theme="1"/>
        <rFont val="Tahoma"/>
        <family val="2"/>
      </rPr>
      <t>Procentele de penalitate și de bonificație sunt determinate astfel încât să conducă la o asumare a operatorului privind realizarea indicatorului</t>
    </r>
    <r>
      <rPr>
        <sz val="10"/>
        <color theme="1"/>
        <rFont val="Tahoma"/>
        <family val="2"/>
      </rPr>
      <t>. Penalitatea reprezentând nerealizarea indicatorului  țintă anula nu este eligibilă pentru compensație . Bonificația este calculată ca procent din economie astfel încât să fie superioară penalității și aproximativ în același cuantum. 
2)</t>
    </r>
    <r>
      <rPr>
        <b/>
        <sz val="10"/>
        <color theme="1"/>
        <rFont val="Tahoma"/>
        <family val="2"/>
      </rPr>
      <t>O</t>
    </r>
    <r>
      <rPr>
        <b/>
        <i/>
        <sz val="10"/>
        <color theme="1"/>
        <rFont val="Tahoma"/>
        <family val="2"/>
      </rPr>
      <t>peratorul poate primi penalitate procentuală din profitul rezonabil eligibil, până la limita a  maxim 50% din acesta.</t>
    </r>
    <r>
      <rPr>
        <sz val="10"/>
        <color theme="1"/>
        <rFont val="Tahoma"/>
        <family val="2"/>
      </rPr>
      <t xml:space="preserve"> O aplicare de penalități peste această limită ar  duce la afectarea obligației de serviciu public și a alocării de resurse financiare din sursele proprii ale operatorului, pentru investiții, obligații ale operatorului prin contractul de delegare.
</t>
    </r>
    <r>
      <rPr>
        <b/>
        <i/>
        <sz val="10"/>
        <rFont val="Tahoma"/>
        <family val="2"/>
      </rPr>
      <t>3) Verificarea respectării indicatorilor țintă anuali se va face prin exprimare a  rezultatului aplicării formulei de calcul prin rotunjire la două zecimale.</t>
    </r>
    <r>
      <rPr>
        <b/>
        <i/>
        <sz val="10"/>
        <color rgb="FFFF0000"/>
        <rFont val="Tahoma"/>
        <family val="2"/>
      </rPr>
      <t xml:space="preserve">
</t>
    </r>
    <r>
      <rPr>
        <sz val="10"/>
        <color theme="4" tint="-0.249977111117893"/>
        <rFont val="Tahoma"/>
        <family val="2"/>
      </rPr>
      <t xml:space="preserve">4)Auditul tehnico-economic anual  va certifica nivelul de realizare a țintelor anuale  și va verifica  sumele aferente penalității și bonificației, rezultatele privind Auditul aprobat de AGA al Entității Contractante referitor la indicatorii din Anexa 13 urmând a fi comunicate de către Entitatea Contractantă, UAT-urilor membre, Operatorului și Consiliului Concurenței.
5) Programul de eficientizare, inclusiv procentele aferente țintelor, bonificației și penalității, se pot modifica periodic, funcție de impactul aplicării măsurilor și evoluția socio-economică, la inițiativaTPBI sau solicitarea UAT-urilor membre TPBI.
6) Indicatorul 3 poate fi afectat de restricțiile impuse de  pandemia SARS COV 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</si>
</sst>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0070C0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rgb="FF0070C0"/>
      <name val="Tahoma"/>
      <family val="2"/>
    </font>
    <font>
      <b/>
      <sz val="9"/>
      <color rgb="FFFF0000"/>
      <name val="Tahoma"/>
      <family val="2"/>
    </font>
    <font>
      <sz val="9"/>
      <color rgb="FFFF0000"/>
      <name val="Tahoma"/>
      <family val="2"/>
    </font>
    <font>
      <b/>
      <sz val="9"/>
      <color rgb="FF00B05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u/>
      <sz val="9"/>
      <name val="Tahoma"/>
      <family val="2"/>
    </font>
    <font>
      <b/>
      <sz val="9"/>
      <color theme="4" tint="-0.249977111117893"/>
      <name val="Tahoma"/>
      <family val="2"/>
    </font>
    <font>
      <sz val="11"/>
      <color theme="1"/>
      <name val="Tahoma"/>
      <family val="2"/>
    </font>
    <font>
      <b/>
      <sz val="11"/>
      <color rgb="FF0070C0"/>
      <name val="Tahoma"/>
      <family val="2"/>
    </font>
    <font>
      <sz val="10"/>
      <color rgb="FF0070C0"/>
      <name val="Tahoma"/>
      <family val="2"/>
    </font>
    <font>
      <b/>
      <i/>
      <sz val="10"/>
      <color rgb="FF0070C0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  <font>
      <b/>
      <i/>
      <sz val="10"/>
      <color rgb="FFFF0000"/>
      <name val="Tahoma"/>
      <family val="2"/>
    </font>
    <font>
      <sz val="10"/>
      <color theme="4" tint="-0.24997711111789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9" fillId="2" borderId="16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4" fontId="6" fillId="2" borderId="11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zoomScaleNormal="100" workbookViewId="0">
      <selection activeCell="D27" sqref="D27"/>
    </sheetView>
  </sheetViews>
  <sheetFormatPr defaultColWidth="9.140625" defaultRowHeight="12.75" x14ac:dyDescent="0.25"/>
  <cols>
    <col min="1" max="1" width="1.85546875" style="1" customWidth="1"/>
    <col min="2" max="2" width="4.85546875" style="1" customWidth="1"/>
    <col min="3" max="3" width="45.5703125" style="1" customWidth="1"/>
    <col min="4" max="4" width="31.28515625" style="4" customWidth="1"/>
    <col min="5" max="5" width="24" style="4" customWidth="1"/>
    <col min="6" max="6" width="19.42578125" style="1" customWidth="1"/>
    <col min="7" max="7" width="7.5703125" style="1" customWidth="1"/>
    <col min="8" max="8" width="22.85546875" style="1" customWidth="1"/>
    <col min="9" max="9" width="15.42578125" style="1" customWidth="1"/>
    <col min="10" max="10" width="14.85546875" style="1" customWidth="1"/>
    <col min="11" max="11" width="11" style="1" customWidth="1"/>
    <col min="12" max="12" width="4.42578125" style="1" hidden="1" customWidth="1"/>
    <col min="13" max="13" width="17.5703125" style="1" hidden="1" customWidth="1"/>
    <col min="14" max="14" width="15.28515625" style="1" hidden="1" customWidth="1"/>
    <col min="15" max="15" width="16.28515625" style="1" hidden="1" customWidth="1"/>
    <col min="16" max="16" width="19.85546875" style="1" hidden="1" customWidth="1"/>
    <col min="17" max="17" width="11.140625" style="1" hidden="1" customWidth="1"/>
    <col min="18" max="19" width="17.7109375" style="1" hidden="1" customWidth="1"/>
    <col min="20" max="20" width="9.140625" style="1"/>
    <col min="21" max="22" width="14.28515625" style="1" bestFit="1" customWidth="1"/>
    <col min="23" max="16384" width="9.140625" style="1"/>
  </cols>
  <sheetData>
    <row r="1" spans="1:22" s="80" customFormat="1" ht="19.149999999999999" customHeight="1" x14ac:dyDescent="0.25">
      <c r="C1" s="81" t="s">
        <v>6</v>
      </c>
      <c r="D1" s="82" t="s">
        <v>5</v>
      </c>
      <c r="E1" s="82"/>
      <c r="F1" s="82"/>
      <c r="G1" s="82"/>
      <c r="H1" s="82"/>
      <c r="I1" s="82"/>
      <c r="J1" s="82"/>
      <c r="K1" s="82"/>
    </row>
    <row r="2" spans="1:22" ht="55.15" customHeight="1" thickBot="1" x14ac:dyDescent="0.3">
      <c r="B2" s="83" t="s">
        <v>54</v>
      </c>
      <c r="C2" s="83"/>
      <c r="D2" s="83"/>
      <c r="E2" s="83"/>
      <c r="F2" s="83"/>
      <c r="G2" s="83"/>
      <c r="H2" s="83"/>
      <c r="I2" s="83"/>
      <c r="J2" s="83"/>
      <c r="K2" s="83"/>
      <c r="L2" s="6"/>
      <c r="M2" s="6"/>
      <c r="N2" s="6"/>
      <c r="O2" s="6"/>
      <c r="P2" s="6"/>
      <c r="Q2" s="6"/>
      <c r="R2" s="6"/>
      <c r="S2" s="6"/>
    </row>
    <row r="3" spans="1:22" ht="15.6" customHeight="1" x14ac:dyDescent="0.25">
      <c r="B3" s="39" t="s">
        <v>3</v>
      </c>
      <c r="C3" s="65" t="s">
        <v>1</v>
      </c>
      <c r="D3" s="65" t="s">
        <v>0</v>
      </c>
      <c r="E3" s="65" t="s">
        <v>20</v>
      </c>
      <c r="F3" s="65" t="s">
        <v>19</v>
      </c>
      <c r="G3" s="78" t="s">
        <v>7</v>
      </c>
      <c r="H3" s="63" t="s">
        <v>14</v>
      </c>
      <c r="I3" s="48" t="s">
        <v>16</v>
      </c>
      <c r="J3" s="48" t="s">
        <v>4</v>
      </c>
      <c r="K3" s="69" t="s">
        <v>9</v>
      </c>
      <c r="L3" s="35" t="s">
        <v>29</v>
      </c>
      <c r="M3" s="56" t="s">
        <v>22</v>
      </c>
      <c r="N3" s="57"/>
      <c r="O3" s="57"/>
      <c r="P3" s="57"/>
      <c r="Q3" s="57"/>
      <c r="R3" s="57"/>
      <c r="S3" s="58"/>
    </row>
    <row r="4" spans="1:22" s="2" customFormat="1" ht="15" customHeight="1" x14ac:dyDescent="0.25">
      <c r="B4" s="40"/>
      <c r="C4" s="66"/>
      <c r="D4" s="66"/>
      <c r="E4" s="66"/>
      <c r="F4" s="66"/>
      <c r="G4" s="79"/>
      <c r="H4" s="64"/>
      <c r="I4" s="49"/>
      <c r="J4" s="49"/>
      <c r="K4" s="70"/>
      <c r="L4" s="36"/>
      <c r="M4" s="59" t="s">
        <v>26</v>
      </c>
      <c r="N4" s="61" t="s">
        <v>13</v>
      </c>
      <c r="O4" s="53" t="s">
        <v>38</v>
      </c>
      <c r="P4" s="53" t="s">
        <v>11</v>
      </c>
      <c r="Q4" s="53" t="s">
        <v>30</v>
      </c>
      <c r="R4" s="53" t="s">
        <v>12</v>
      </c>
      <c r="S4" s="67" t="s">
        <v>23</v>
      </c>
    </row>
    <row r="5" spans="1:22" s="2" customFormat="1" ht="56.45" customHeight="1" x14ac:dyDescent="0.25">
      <c r="B5" s="40"/>
      <c r="C5" s="66"/>
      <c r="D5" s="66"/>
      <c r="E5" s="66"/>
      <c r="F5" s="66"/>
      <c r="G5" s="79"/>
      <c r="H5" s="64"/>
      <c r="I5" s="49"/>
      <c r="J5" s="49"/>
      <c r="K5" s="70"/>
      <c r="L5" s="36"/>
      <c r="M5" s="60"/>
      <c r="N5" s="62"/>
      <c r="O5" s="54"/>
      <c r="P5" s="54"/>
      <c r="Q5" s="54"/>
      <c r="R5" s="54"/>
      <c r="S5" s="68"/>
    </row>
    <row r="6" spans="1:22" ht="33.75" x14ac:dyDescent="0.25">
      <c r="A6" s="3"/>
      <c r="B6" s="71" t="s">
        <v>2</v>
      </c>
      <c r="C6" s="76" t="s">
        <v>27</v>
      </c>
      <c r="D6" s="75" t="s">
        <v>53</v>
      </c>
      <c r="E6" s="43" t="s">
        <v>42</v>
      </c>
      <c r="F6" s="43" t="s">
        <v>43</v>
      </c>
      <c r="G6" s="45" t="s">
        <v>8</v>
      </c>
      <c r="H6" s="41" t="s">
        <v>52</v>
      </c>
      <c r="I6" s="51" t="s">
        <v>34</v>
      </c>
      <c r="J6" s="51" t="s">
        <v>31</v>
      </c>
      <c r="K6" s="47" t="s">
        <v>21</v>
      </c>
      <c r="L6" s="37">
        <v>1</v>
      </c>
      <c r="M6" s="19" t="s">
        <v>48</v>
      </c>
      <c r="N6" s="20">
        <f>0.3%*44000000</f>
        <v>132000</v>
      </c>
      <c r="O6" s="21"/>
      <c r="P6" s="21"/>
      <c r="Q6" s="22"/>
      <c r="R6" s="23"/>
      <c r="S6" s="24"/>
    </row>
    <row r="7" spans="1:22" ht="109.9" customHeight="1" x14ac:dyDescent="0.25">
      <c r="A7" s="3"/>
      <c r="B7" s="71"/>
      <c r="C7" s="76"/>
      <c r="D7" s="76"/>
      <c r="E7" s="43"/>
      <c r="F7" s="43"/>
      <c r="G7" s="45"/>
      <c r="H7" s="41"/>
      <c r="I7" s="51"/>
      <c r="J7" s="51"/>
      <c r="K7" s="47"/>
      <c r="L7" s="37"/>
      <c r="M7" s="25" t="s">
        <v>49</v>
      </c>
      <c r="N7" s="26"/>
      <c r="O7" s="21">
        <v>866915051</v>
      </c>
      <c r="P7" s="21">
        <v>1142376174</v>
      </c>
      <c r="Q7" s="27">
        <v>72</v>
      </c>
      <c r="R7" s="23">
        <f>P7-((P7-O7)*100)/(100-Q7)</f>
        <v>158586449</v>
      </c>
      <c r="S7" s="28">
        <f>R7*0.001</f>
        <v>158586.44899999999</v>
      </c>
    </row>
    <row r="8" spans="1:22" ht="58.5" customHeight="1" x14ac:dyDescent="0.25">
      <c r="A8" s="3"/>
      <c r="B8" s="71">
        <v>2</v>
      </c>
      <c r="C8" s="76" t="s">
        <v>28</v>
      </c>
      <c r="D8" s="75" t="s">
        <v>40</v>
      </c>
      <c r="E8" s="43" t="s">
        <v>46</v>
      </c>
      <c r="F8" s="43" t="s">
        <v>47</v>
      </c>
      <c r="G8" s="45" t="s">
        <v>8</v>
      </c>
      <c r="H8" s="41" t="s">
        <v>50</v>
      </c>
      <c r="I8" s="51" t="s">
        <v>33</v>
      </c>
      <c r="J8" s="51" t="s">
        <v>37</v>
      </c>
      <c r="K8" s="47" t="s">
        <v>21</v>
      </c>
      <c r="L8" s="37">
        <v>2</v>
      </c>
      <c r="M8" s="7" t="s">
        <v>15</v>
      </c>
      <c r="N8" s="8">
        <f>0.1%*44000000</f>
        <v>44000</v>
      </c>
      <c r="O8" s="9"/>
      <c r="P8" s="15"/>
      <c r="Q8" s="10"/>
      <c r="R8" s="11"/>
      <c r="S8" s="14"/>
      <c r="U8" s="18"/>
      <c r="V8" s="18"/>
    </row>
    <row r="9" spans="1:22" ht="110.25" customHeight="1" x14ac:dyDescent="0.25">
      <c r="A9" s="3"/>
      <c r="B9" s="71"/>
      <c r="C9" s="76"/>
      <c r="D9" s="75"/>
      <c r="E9" s="43"/>
      <c r="F9" s="43"/>
      <c r="G9" s="45"/>
      <c r="H9" s="41"/>
      <c r="I9" s="51"/>
      <c r="J9" s="51"/>
      <c r="K9" s="47"/>
      <c r="L9" s="37"/>
      <c r="M9" s="12" t="s">
        <v>17</v>
      </c>
      <c r="N9" s="13"/>
      <c r="O9" s="9">
        <v>142259270</v>
      </c>
      <c r="P9" s="9"/>
      <c r="Q9" s="9">
        <v>3</v>
      </c>
      <c r="R9" s="11">
        <f>O9*Q9%</f>
        <v>4267778.0999999996</v>
      </c>
      <c r="S9" s="14">
        <f>R9*0.015</f>
        <v>64016.671499999989</v>
      </c>
    </row>
    <row r="10" spans="1:22" ht="57" customHeight="1" x14ac:dyDescent="0.25">
      <c r="A10" s="3"/>
      <c r="B10" s="71">
        <v>3</v>
      </c>
      <c r="C10" s="73" t="s">
        <v>35</v>
      </c>
      <c r="D10" s="75" t="s">
        <v>41</v>
      </c>
      <c r="E10" s="43" t="s">
        <v>45</v>
      </c>
      <c r="F10" s="43" t="s">
        <v>44</v>
      </c>
      <c r="G10" s="45" t="s">
        <v>8</v>
      </c>
      <c r="H10" s="41" t="s">
        <v>51</v>
      </c>
      <c r="I10" s="51" t="s">
        <v>34</v>
      </c>
      <c r="J10" s="51" t="s">
        <v>36</v>
      </c>
      <c r="K10" s="47" t="s">
        <v>10</v>
      </c>
      <c r="L10" s="37">
        <v>3</v>
      </c>
      <c r="M10" s="19" t="s">
        <v>15</v>
      </c>
      <c r="N10" s="20">
        <f>0.1%*44000000</f>
        <v>44000</v>
      </c>
      <c r="O10" s="21"/>
      <c r="P10" s="21"/>
      <c r="Q10" s="27"/>
      <c r="R10" s="23"/>
      <c r="S10" s="28"/>
    </row>
    <row r="11" spans="1:22" ht="238.5" customHeight="1" thickBot="1" x14ac:dyDescent="0.3">
      <c r="A11" s="3"/>
      <c r="B11" s="72"/>
      <c r="C11" s="74"/>
      <c r="D11" s="77"/>
      <c r="E11" s="44"/>
      <c r="F11" s="44"/>
      <c r="G11" s="46"/>
      <c r="H11" s="42"/>
      <c r="I11" s="52"/>
      <c r="J11" s="52"/>
      <c r="K11" s="50"/>
      <c r="L11" s="38"/>
      <c r="M11" s="29" t="s">
        <v>39</v>
      </c>
      <c r="N11" s="30"/>
      <c r="O11" s="31"/>
      <c r="P11" s="31"/>
      <c r="Q11" s="32"/>
      <c r="R11" s="33"/>
      <c r="S11" s="34">
        <f>0.1%*44000000</f>
        <v>44000</v>
      </c>
    </row>
    <row r="12" spans="1:22" ht="25.9" customHeight="1" x14ac:dyDescent="0.25">
      <c r="B12" s="6"/>
      <c r="C12" s="6"/>
      <c r="D12" s="16"/>
      <c r="E12" s="16"/>
      <c r="F12" s="6"/>
      <c r="G12" s="6"/>
      <c r="H12" s="6"/>
      <c r="I12" s="17"/>
      <c r="J12" s="17"/>
      <c r="K12" s="17"/>
      <c r="L12" s="17"/>
      <c r="M12" s="6"/>
      <c r="N12" s="6"/>
      <c r="O12" s="6"/>
      <c r="P12" s="6"/>
      <c r="Q12" s="6"/>
      <c r="R12" s="6"/>
      <c r="S12" s="6"/>
    </row>
    <row r="13" spans="1:22" ht="144" customHeight="1" x14ac:dyDescent="0.25">
      <c r="B13" s="84" t="s">
        <v>24</v>
      </c>
      <c r="C13" s="85" t="s">
        <v>55</v>
      </c>
      <c r="D13" s="85"/>
      <c r="E13" s="85"/>
      <c r="F13" s="85"/>
      <c r="G13" s="85"/>
      <c r="H13" s="85"/>
      <c r="I13" s="85"/>
      <c r="J13" s="85"/>
      <c r="K13" s="85"/>
      <c r="L13" s="6"/>
      <c r="M13" s="6"/>
      <c r="N13" s="6"/>
      <c r="O13" s="6"/>
      <c r="P13" s="6"/>
      <c r="Q13" s="6"/>
      <c r="R13" s="6"/>
      <c r="S13" s="6"/>
    </row>
    <row r="14" spans="1:22" ht="38.450000000000003" customHeight="1" x14ac:dyDescent="0.25">
      <c r="B14" s="86" t="s">
        <v>18</v>
      </c>
      <c r="C14" s="87" t="s">
        <v>25</v>
      </c>
      <c r="D14" s="87"/>
      <c r="E14" s="87"/>
      <c r="F14" s="87"/>
      <c r="G14" s="87"/>
      <c r="H14" s="87"/>
      <c r="I14" s="87"/>
      <c r="J14" s="87"/>
      <c r="K14" s="87"/>
      <c r="L14" s="6"/>
      <c r="M14" s="6"/>
      <c r="N14" s="6"/>
      <c r="O14" s="6"/>
      <c r="P14" s="6"/>
      <c r="Q14" s="6"/>
      <c r="R14" s="6"/>
      <c r="S14" s="6"/>
    </row>
    <row r="15" spans="1:22" x14ac:dyDescent="0.25">
      <c r="C15" s="2"/>
    </row>
    <row r="16" spans="1:22" x14ac:dyDescent="0.25">
      <c r="C16" s="55"/>
      <c r="D16" s="55"/>
      <c r="E16" s="5"/>
    </row>
    <row r="17" spans="3:7" ht="121.15" hidden="1" customHeight="1" x14ac:dyDescent="0.25">
      <c r="C17" s="55"/>
      <c r="D17" s="55"/>
      <c r="E17" s="5">
        <v>100</v>
      </c>
      <c r="F17" s="1">
        <v>70</v>
      </c>
      <c r="G17" s="1">
        <f>E17/F17</f>
        <v>1.4285714285714286</v>
      </c>
    </row>
    <row r="18" spans="3:7" ht="121.15" hidden="1" customHeight="1" x14ac:dyDescent="0.25">
      <c r="C18" s="55"/>
      <c r="D18" s="55"/>
      <c r="E18" s="5"/>
    </row>
    <row r="19" spans="3:7" hidden="1" x14ac:dyDescent="0.25">
      <c r="C19" s="55"/>
      <c r="D19" s="55"/>
      <c r="E19" s="5"/>
    </row>
    <row r="20" spans="3:7" hidden="1" x14ac:dyDescent="0.25">
      <c r="C20" s="1">
        <v>72244331</v>
      </c>
    </row>
    <row r="21" spans="3:7" hidden="1" x14ac:dyDescent="0.25">
      <c r="C21" s="1" t="s">
        <v>32</v>
      </c>
    </row>
    <row r="22" spans="3:7" hidden="1" x14ac:dyDescent="0.25"/>
  </sheetData>
  <mergeCells count="60">
    <mergeCell ref="D1:K1"/>
    <mergeCell ref="B2:K2"/>
    <mergeCell ref="C13:K13"/>
    <mergeCell ref="C14:K14"/>
    <mergeCell ref="F3:F5"/>
    <mergeCell ref="G3:G5"/>
    <mergeCell ref="E3:E5"/>
    <mergeCell ref="F6:F7"/>
    <mergeCell ref="E6:E7"/>
    <mergeCell ref="J8:J9"/>
    <mergeCell ref="J6:J7"/>
    <mergeCell ref="C18:D18"/>
    <mergeCell ref="C19:D19"/>
    <mergeCell ref="D6:D7"/>
    <mergeCell ref="C6:C7"/>
    <mergeCell ref="C8:C9"/>
    <mergeCell ref="G8:G9"/>
    <mergeCell ref="F8:F9"/>
    <mergeCell ref="E8:E9"/>
    <mergeCell ref="D8:D9"/>
    <mergeCell ref="D10:D11"/>
    <mergeCell ref="C17:D17"/>
    <mergeCell ref="B6:B7"/>
    <mergeCell ref="B10:B11"/>
    <mergeCell ref="B8:B9"/>
    <mergeCell ref="C10:C11"/>
    <mergeCell ref="I6:I7"/>
    <mergeCell ref="H6:H7"/>
    <mergeCell ref="G6:G7"/>
    <mergeCell ref="H8:H9"/>
    <mergeCell ref="I8:I9"/>
    <mergeCell ref="E10:E11"/>
    <mergeCell ref="P4:P5"/>
    <mergeCell ref="C16:D16"/>
    <mergeCell ref="M3:S3"/>
    <mergeCell ref="M4:M5"/>
    <mergeCell ref="N4:N5"/>
    <mergeCell ref="H3:H5"/>
    <mergeCell ref="I3:I5"/>
    <mergeCell ref="C3:C5"/>
    <mergeCell ref="D3:D5"/>
    <mergeCell ref="Q4:Q5"/>
    <mergeCell ref="R4:R5"/>
    <mergeCell ref="S4:S5"/>
    <mergeCell ref="K3:K5"/>
    <mergeCell ref="O4:O5"/>
    <mergeCell ref="J10:J11"/>
    <mergeCell ref="L3:L5"/>
    <mergeCell ref="L6:L7"/>
    <mergeCell ref="L8:L9"/>
    <mergeCell ref="L10:L11"/>
    <mergeCell ref="B3:B5"/>
    <mergeCell ref="H10:H11"/>
    <mergeCell ref="F10:F11"/>
    <mergeCell ref="G10:G11"/>
    <mergeCell ref="K6:K7"/>
    <mergeCell ref="J3:J5"/>
    <mergeCell ref="K8:K9"/>
    <mergeCell ref="K10:K11"/>
    <mergeCell ref="I10:I11"/>
  </mergeCells>
  <pageMargins left="0.45" right="0.45" top="0.5" bottom="0.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Ionut Popirlan</dc:creator>
  <cp:lastModifiedBy>Nicoleta Jianu</cp:lastModifiedBy>
  <cp:lastPrinted>2021-04-07T08:01:44Z</cp:lastPrinted>
  <dcterms:created xsi:type="dcterms:W3CDTF">2015-06-05T18:17:20Z</dcterms:created>
  <dcterms:modified xsi:type="dcterms:W3CDTF">2021-04-07T08:02:27Z</dcterms:modified>
</cp:coreProperties>
</file>