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07.04.2021 PSC 10 ani STB SA\"/>
    </mc:Choice>
  </mc:AlternateContent>
  <xr:revisionPtr revIDLastSave="0" documentId="13_ncr:1_{B87DD865-22EB-422B-9950-1258C33A974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4.1" sheetId="5" r:id="rId1"/>
  </sheets>
  <definedNames>
    <definedName name="_xlnm.Print_Area" localSheetId="0">'Anexa 4.1'!$A$2:$E$60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 l="1"/>
  <c r="E55" i="5"/>
  <c r="E54" i="5"/>
  <c r="E52" i="5"/>
  <c r="C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27" i="5"/>
  <c r="E26" i="5"/>
  <c r="C25" i="5"/>
  <c r="E25" i="5" s="1"/>
  <c r="C23" i="5"/>
  <c r="E23" i="5" s="1"/>
  <c r="E22" i="5"/>
  <c r="E21" i="5"/>
  <c r="E20" i="5"/>
  <c r="E19" i="5"/>
  <c r="E18" i="5"/>
  <c r="E17" i="5"/>
  <c r="C16" i="5"/>
  <c r="E16" i="5" s="1"/>
  <c r="E15" i="5"/>
  <c r="E14" i="5"/>
  <c r="E13" i="5"/>
  <c r="E12" i="5"/>
  <c r="E11" i="5"/>
  <c r="E10" i="5"/>
  <c r="E30" i="5" s="1"/>
  <c r="E28" i="5" l="1"/>
  <c r="E29" i="5"/>
  <c r="E59" i="5"/>
  <c r="E60" i="5" l="1"/>
  <c r="E58" i="5" s="1"/>
  <c r="G58" i="5" s="1"/>
  <c r="E57" i="5"/>
  <c r="G57" i="5" s="1"/>
  <c r="G59" i="5" l="1"/>
</calcChain>
</file>

<file path=xl/sharedStrings.xml><?xml version="1.0" encoding="utf-8"?>
<sst xmlns="http://schemas.openxmlformats.org/spreadsheetml/2006/main" count="59" uniqueCount="37">
  <si>
    <t xml:space="preserve">Anexa 4.1 - Calculul compensației planificate pentru anul 1. Fundamentări pentru costul pe km și diferențe de tarif </t>
  </si>
  <si>
    <t xml:space="preserve"> Decont  anual pentru diferenţele de tarif - linii urbane</t>
  </si>
  <si>
    <t>Nr. crt.</t>
  </si>
  <si>
    <t>Categoria socială/ Tipul de protecţie socială</t>
  </si>
  <si>
    <t>Unităţi de calcul</t>
  </si>
  <si>
    <t>Conform politicii tarifare aprobate</t>
  </si>
  <si>
    <t>Sume totale</t>
  </si>
  <si>
    <t>(nr. abonamente)</t>
  </si>
  <si>
    <t>(lei/ unitate/luna inclusiv TVA)</t>
  </si>
  <si>
    <t>(lei)</t>
  </si>
  <si>
    <t>4=2*3</t>
  </si>
  <si>
    <t>Veterani, invalizi şi văduve de război</t>
  </si>
  <si>
    <t>Foşti deţinuţi politici, deportaţi</t>
  </si>
  <si>
    <t>Persoane persecutate politic, detaşamente muncă forţată</t>
  </si>
  <si>
    <t>Eroii revoluţiei şi urmaşii acestora</t>
  </si>
  <si>
    <t>Angajații Primăriei Municipiului Bucureşti  şi instituţiilor şi serviciilor publice de interes local ale Municipiului Bucureşti</t>
  </si>
  <si>
    <r>
      <t>Studenţi, donatori onorifici de sânge (</t>
    </r>
    <r>
      <rPr>
        <i/>
        <sz val="11"/>
        <rFont val="Arial"/>
        <family val="2"/>
      </rPr>
      <t>sunt incluse si  persoanele domiciliate in provincie care vin sa studieze/doneze in Bucuresti)</t>
    </r>
  </si>
  <si>
    <t>Elevi</t>
  </si>
  <si>
    <t xml:space="preserve">Pensionari cu domiciliul stabil în București  </t>
  </si>
  <si>
    <t>Însoţitori pensionari</t>
  </si>
  <si>
    <t>Persoane cu handicap cu însoţitor</t>
  </si>
  <si>
    <t>Asistenti personali ai persoanelor cu handicap</t>
  </si>
  <si>
    <t>Asistenti personali profesioniști ai persoanelor cu handicap</t>
  </si>
  <si>
    <t>Regularizări pentru beneficiarii Legii 448/2006, conf.adr.ADTPBI nr.8884/05.07.2019</t>
  </si>
  <si>
    <t>TOTAL inclusiv persoane cu handicap fără TVA</t>
  </si>
  <si>
    <t>TOTAL exclusiv persoane cu handicap fără TVA</t>
  </si>
  <si>
    <t>TOTAL inclusiv persoane cu handicap cuTVA</t>
  </si>
  <si>
    <t>TOTAL exclusiv persoane cu handicap cuTVA</t>
  </si>
  <si>
    <r>
      <t xml:space="preserve">Studenţi, donatori onorifici de sânge </t>
    </r>
    <r>
      <rPr>
        <i/>
        <sz val="11"/>
        <rFont val="Arial"/>
        <family val="2"/>
      </rPr>
      <t>(sunt incluse si persoanele cu domiciliul in Bucuresti care studiaza /doneaza sange  in Ilfov)</t>
    </r>
  </si>
  <si>
    <t>Persoane cu handicap</t>
  </si>
  <si>
    <t>50 sau 125</t>
  </si>
  <si>
    <t xml:space="preserve">Regularizări pentru beneficiarii Legii 448/2006, conf.adr.ADTPBI </t>
  </si>
  <si>
    <t>ANUL 1</t>
  </si>
  <si>
    <t>fara TVA</t>
  </si>
  <si>
    <t xml:space="preserve">ANEXA 4 </t>
  </si>
  <si>
    <t xml:space="preserve">Persoane  cu handicap cu însoțitor </t>
  </si>
  <si>
    <t>Decont anual pentru diferenţele de tarif - linii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</si>
</sst>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1" applyNumberFormat="0" applyFont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7" fillId="0" borderId="2" xfId="0" applyFont="1" applyBorder="1" applyAlignment="1">
      <alignment vertical="center" wrapText="1"/>
    </xf>
    <xf numFmtId="4" fontId="6" fillId="0" borderId="2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2" fontId="7" fillId="0" borderId="2" xfId="0" applyNumberFormat="1" applyFont="1" applyBorder="1" applyAlignment="1" applyProtection="1">
      <alignment horizontal="right" vertical="center" wrapText="1"/>
      <protection locked="0"/>
    </xf>
    <xf numFmtId="4" fontId="9" fillId="0" borderId="2" xfId="0" applyNumberFormat="1" applyFont="1" applyBorder="1" applyAlignment="1" applyProtection="1">
      <alignment vertical="center" wrapText="1"/>
      <protection locked="0"/>
    </xf>
    <xf numFmtId="4" fontId="9" fillId="0" borderId="2" xfId="0" applyNumberFormat="1" applyFont="1" applyBorder="1" applyAlignment="1" applyProtection="1">
      <alignment horizontal="righ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vertical="center" wrapText="1"/>
    </xf>
    <xf numFmtId="3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/>
    <xf numFmtId="3" fontId="8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8" fillId="0" borderId="2" xfId="0" applyNumberFormat="1" applyFont="1" applyBorder="1" applyAlignment="1" applyProtection="1">
      <alignment horizontal="right" vertical="center" wrapText="1"/>
      <protection locked="0"/>
    </xf>
    <xf numFmtId="4" fontId="3" fillId="0" borderId="0" xfId="0" applyNumberFormat="1" applyFont="1"/>
    <xf numFmtId="3" fontId="10" fillId="0" borderId="0" xfId="0" applyNumberFormat="1" applyFont="1"/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showGridLines="0" tabSelected="1" zoomScaleNormal="100" workbookViewId="0">
      <selection activeCell="N22" sqref="N22"/>
    </sheetView>
  </sheetViews>
  <sheetFormatPr defaultRowHeight="14.25" x14ac:dyDescent="0.2"/>
  <cols>
    <col min="1" max="1" width="4.5703125" style="2" customWidth="1"/>
    <col min="2" max="2" width="39.85546875" style="2" customWidth="1"/>
    <col min="3" max="3" width="14.140625" style="2" customWidth="1"/>
    <col min="4" max="4" width="17.42578125" style="2" customWidth="1"/>
    <col min="5" max="5" width="17.140625" style="2" customWidth="1"/>
    <col min="6" max="7" width="15.42578125" style="2" bestFit="1" customWidth="1"/>
    <col min="8" max="16384" width="9.140625" style="2"/>
  </cols>
  <sheetData>
    <row r="1" spans="1:5" ht="15.75" x14ac:dyDescent="0.25">
      <c r="A1" s="38" t="s">
        <v>34</v>
      </c>
      <c r="B1" s="38"/>
      <c r="C1" s="38"/>
      <c r="D1" s="38"/>
      <c r="E1" s="38"/>
    </row>
    <row r="2" spans="1:5" ht="48" customHeight="1" x14ac:dyDescent="0.2">
      <c r="A2" s="42" t="s">
        <v>0</v>
      </c>
      <c r="B2" s="42"/>
      <c r="C2" s="42"/>
      <c r="D2" s="42"/>
      <c r="E2" s="42"/>
    </row>
    <row r="3" spans="1:5" ht="15.75" x14ac:dyDescent="0.2">
      <c r="A3" s="1"/>
    </row>
    <row r="4" spans="1:5" ht="15.75" x14ac:dyDescent="0.2">
      <c r="A4" s="43" t="s">
        <v>1</v>
      </c>
      <c r="B4" s="43"/>
      <c r="C4" s="43"/>
      <c r="D4" s="43"/>
      <c r="E4" s="43"/>
    </row>
    <row r="5" spans="1:5" ht="15.75" x14ac:dyDescent="0.2">
      <c r="A5" s="44" t="s">
        <v>32</v>
      </c>
      <c r="B5" s="44"/>
      <c r="C5" s="44"/>
      <c r="D5" s="44"/>
      <c r="E5" s="44"/>
    </row>
    <row r="7" spans="1:5" ht="66.75" customHeight="1" x14ac:dyDescent="0.2">
      <c r="A7" s="45" t="s">
        <v>2</v>
      </c>
      <c r="B7" s="45" t="s">
        <v>3</v>
      </c>
      <c r="C7" s="20" t="s">
        <v>4</v>
      </c>
      <c r="D7" s="21" t="s">
        <v>5</v>
      </c>
      <c r="E7" s="20" t="s">
        <v>6</v>
      </c>
    </row>
    <row r="8" spans="1:5" ht="37.5" customHeight="1" x14ac:dyDescent="0.2">
      <c r="A8" s="45"/>
      <c r="B8" s="45"/>
      <c r="C8" s="20" t="s">
        <v>7</v>
      </c>
      <c r="D8" s="20" t="s">
        <v>8</v>
      </c>
      <c r="E8" s="20" t="s">
        <v>9</v>
      </c>
    </row>
    <row r="9" spans="1:5" x14ac:dyDescent="0.2">
      <c r="A9" s="12">
        <v>0</v>
      </c>
      <c r="B9" s="12">
        <v>1</v>
      </c>
      <c r="C9" s="12">
        <v>2</v>
      </c>
      <c r="D9" s="12">
        <v>3</v>
      </c>
      <c r="E9" s="12" t="s">
        <v>10</v>
      </c>
    </row>
    <row r="10" spans="1:5" ht="31.5" customHeight="1" x14ac:dyDescent="0.2">
      <c r="A10" s="17">
        <v>1</v>
      </c>
      <c r="B10" s="3" t="s">
        <v>11</v>
      </c>
      <c r="C10" s="13">
        <v>480</v>
      </c>
      <c r="D10" s="22">
        <v>50</v>
      </c>
      <c r="E10" s="23">
        <f>D10*C10</f>
        <v>24000</v>
      </c>
    </row>
    <row r="11" spans="1:5" ht="29.25" customHeight="1" x14ac:dyDescent="0.2">
      <c r="A11" s="17">
        <v>2</v>
      </c>
      <c r="B11" s="3" t="s">
        <v>12</v>
      </c>
      <c r="C11" s="13">
        <v>2280</v>
      </c>
      <c r="D11" s="22">
        <v>50</v>
      </c>
      <c r="E11" s="23">
        <f t="shared" ref="E11:E27" si="0">C11*D11</f>
        <v>114000</v>
      </c>
    </row>
    <row r="12" spans="1:5" ht="30.75" customHeight="1" x14ac:dyDescent="0.2">
      <c r="A12" s="17">
        <v>3</v>
      </c>
      <c r="B12" s="3" t="s">
        <v>13</v>
      </c>
      <c r="C12" s="13">
        <v>1416</v>
      </c>
      <c r="D12" s="22">
        <v>50</v>
      </c>
      <c r="E12" s="23">
        <f t="shared" si="0"/>
        <v>70800</v>
      </c>
    </row>
    <row r="13" spans="1:5" ht="30.75" customHeight="1" x14ac:dyDescent="0.2">
      <c r="A13" s="17">
        <v>4</v>
      </c>
      <c r="B13" s="3" t="s">
        <v>14</v>
      </c>
      <c r="C13" s="13">
        <v>27300</v>
      </c>
      <c r="D13" s="22">
        <v>50</v>
      </c>
      <c r="E13" s="23">
        <f t="shared" si="0"/>
        <v>1365000</v>
      </c>
    </row>
    <row r="14" spans="1:5" ht="42.75" x14ac:dyDescent="0.2">
      <c r="A14" s="17">
        <v>5</v>
      </c>
      <c r="B14" s="3" t="s">
        <v>15</v>
      </c>
      <c r="C14" s="13">
        <v>84000</v>
      </c>
      <c r="D14" s="22">
        <v>50</v>
      </c>
      <c r="E14" s="23">
        <f t="shared" si="0"/>
        <v>4200000</v>
      </c>
    </row>
    <row r="15" spans="1:5" ht="15" customHeight="1" x14ac:dyDescent="0.2">
      <c r="A15" s="39">
        <v>6</v>
      </c>
      <c r="B15" s="40" t="s">
        <v>16</v>
      </c>
      <c r="C15" s="13">
        <v>15416</v>
      </c>
      <c r="D15" s="22">
        <v>15</v>
      </c>
      <c r="E15" s="24">
        <f t="shared" si="0"/>
        <v>231240</v>
      </c>
    </row>
    <row r="16" spans="1:5" x14ac:dyDescent="0.2">
      <c r="A16" s="39"/>
      <c r="B16" s="41"/>
      <c r="C16" s="13">
        <f>4055+10544</f>
        <v>14599</v>
      </c>
      <c r="D16" s="22">
        <v>17.5</v>
      </c>
      <c r="E16" s="24">
        <f t="shared" si="0"/>
        <v>255482.5</v>
      </c>
    </row>
    <row r="17" spans="1:6" x14ac:dyDescent="0.2">
      <c r="A17" s="39"/>
      <c r="B17" s="41"/>
      <c r="C17" s="13">
        <v>352891</v>
      </c>
      <c r="D17" s="22">
        <v>25</v>
      </c>
      <c r="E17" s="24">
        <f t="shared" si="0"/>
        <v>8822275</v>
      </c>
    </row>
    <row r="18" spans="1:6" x14ac:dyDescent="0.2">
      <c r="A18" s="39"/>
      <c r="B18" s="41"/>
      <c r="C18" s="25">
        <v>404</v>
      </c>
      <c r="D18" s="26">
        <v>62.5</v>
      </c>
      <c r="E18" s="24">
        <f t="shared" si="0"/>
        <v>25250</v>
      </c>
    </row>
    <row r="19" spans="1:6" x14ac:dyDescent="0.2">
      <c r="A19" s="39">
        <v>7</v>
      </c>
      <c r="B19" s="40" t="s">
        <v>17</v>
      </c>
      <c r="C19" s="25">
        <v>40111</v>
      </c>
      <c r="D19" s="26">
        <v>35</v>
      </c>
      <c r="E19" s="23">
        <f t="shared" si="0"/>
        <v>1403885</v>
      </c>
    </row>
    <row r="20" spans="1:6" x14ac:dyDescent="0.2">
      <c r="A20" s="39"/>
      <c r="B20" s="40"/>
      <c r="C20" s="25">
        <v>486993</v>
      </c>
      <c r="D20" s="26">
        <v>50</v>
      </c>
      <c r="E20" s="23">
        <f t="shared" si="0"/>
        <v>24349650</v>
      </c>
    </row>
    <row r="21" spans="1:6" ht="28.5" x14ac:dyDescent="0.2">
      <c r="A21" s="39">
        <v>8</v>
      </c>
      <c r="B21" s="3" t="s">
        <v>18</v>
      </c>
      <c r="C21" s="25">
        <v>1260000</v>
      </c>
      <c r="D21" s="26">
        <v>50</v>
      </c>
      <c r="E21" s="23">
        <f t="shared" si="0"/>
        <v>63000000</v>
      </c>
    </row>
    <row r="22" spans="1:6" ht="36.75" customHeight="1" x14ac:dyDescent="0.2">
      <c r="A22" s="39"/>
      <c r="B22" s="3" t="s">
        <v>19</v>
      </c>
      <c r="C22" s="25">
        <v>135000</v>
      </c>
      <c r="D22" s="27">
        <v>50</v>
      </c>
      <c r="E22" s="23">
        <f t="shared" si="0"/>
        <v>6750000</v>
      </c>
      <c r="F22" s="36"/>
    </row>
    <row r="23" spans="1:6" x14ac:dyDescent="0.2">
      <c r="A23" s="39">
        <v>9</v>
      </c>
      <c r="B23" s="3" t="s">
        <v>29</v>
      </c>
      <c r="C23" s="13">
        <f>14400*12</f>
        <v>172800</v>
      </c>
      <c r="D23" s="27">
        <v>50</v>
      </c>
      <c r="E23" s="23">
        <f t="shared" si="0"/>
        <v>8640000</v>
      </c>
    </row>
    <row r="24" spans="1:6" x14ac:dyDescent="0.2">
      <c r="A24" s="39"/>
      <c r="B24" s="3" t="s">
        <v>20</v>
      </c>
      <c r="C24" s="13"/>
      <c r="D24" s="27">
        <v>50</v>
      </c>
      <c r="E24" s="23">
        <v>0</v>
      </c>
    </row>
    <row r="25" spans="1:6" ht="35.25" customHeight="1" x14ac:dyDescent="0.2">
      <c r="A25" s="39"/>
      <c r="B25" s="3" t="s">
        <v>21</v>
      </c>
      <c r="C25" s="13">
        <f>2755*12</f>
        <v>33060</v>
      </c>
      <c r="D25" s="27">
        <v>100</v>
      </c>
      <c r="E25" s="23">
        <f t="shared" si="0"/>
        <v>3306000</v>
      </c>
    </row>
    <row r="26" spans="1:6" ht="27" customHeight="1" x14ac:dyDescent="0.2">
      <c r="A26" s="39"/>
      <c r="B26" s="3" t="s">
        <v>22</v>
      </c>
      <c r="C26" s="28"/>
      <c r="D26" s="27">
        <v>50</v>
      </c>
      <c r="E26" s="23">
        <f t="shared" si="0"/>
        <v>0</v>
      </c>
    </row>
    <row r="27" spans="1:6" ht="42.75" x14ac:dyDescent="0.2">
      <c r="A27" s="39"/>
      <c r="B27" s="3" t="s">
        <v>23</v>
      </c>
      <c r="C27" s="28"/>
      <c r="D27" s="27">
        <v>50</v>
      </c>
      <c r="E27" s="23">
        <f t="shared" si="0"/>
        <v>0</v>
      </c>
    </row>
    <row r="28" spans="1:6" ht="15" customHeight="1" x14ac:dyDescent="0.2">
      <c r="A28" s="47" t="s">
        <v>24</v>
      </c>
      <c r="B28" s="47"/>
      <c r="C28" s="47"/>
      <c r="D28" s="47"/>
      <c r="E28" s="14">
        <f>E30/1.19</f>
        <v>102989565.12605043</v>
      </c>
    </row>
    <row r="29" spans="1:6" ht="19.5" customHeight="1" x14ac:dyDescent="0.2">
      <c r="A29" s="47" t="s">
        <v>25</v>
      </c>
      <c r="B29" s="47"/>
      <c r="C29" s="47"/>
      <c r="D29" s="47"/>
      <c r="E29" s="10">
        <f>E31/1.19</f>
        <v>92950909.663865551</v>
      </c>
    </row>
    <row r="30" spans="1:6" ht="17.25" customHeight="1" x14ac:dyDescent="0.25">
      <c r="A30" s="47" t="s">
        <v>26</v>
      </c>
      <c r="B30" s="47"/>
      <c r="C30" s="47"/>
      <c r="D30" s="47"/>
      <c r="E30" s="4">
        <f>SUM(E10:E27)</f>
        <v>122557582.5</v>
      </c>
    </row>
    <row r="31" spans="1:6" ht="19.5" customHeight="1" x14ac:dyDescent="0.25">
      <c r="A31" s="47" t="s">
        <v>27</v>
      </c>
      <c r="B31" s="47"/>
      <c r="C31" s="47"/>
      <c r="D31" s="47"/>
      <c r="E31" s="5">
        <f>E30-E23-E25-E26-E27-E24</f>
        <v>110611582.5</v>
      </c>
    </row>
    <row r="32" spans="1:6" ht="51.75" customHeight="1" x14ac:dyDescent="0.25">
      <c r="A32" s="48" t="s">
        <v>36</v>
      </c>
      <c r="B32" s="48"/>
      <c r="C32" s="48"/>
      <c r="D32" s="48"/>
      <c r="E32" s="48"/>
    </row>
    <row r="33" spans="1:5" ht="15.75" x14ac:dyDescent="0.2">
      <c r="A33" s="44" t="s">
        <v>32</v>
      </c>
      <c r="B33" s="44"/>
      <c r="C33" s="44"/>
      <c r="D33" s="44"/>
      <c r="E33" s="44"/>
    </row>
    <row r="34" spans="1:5" ht="29.25" customHeight="1" x14ac:dyDescent="0.2">
      <c r="A34" s="19"/>
      <c r="B34" s="19"/>
      <c r="C34" s="1"/>
      <c r="D34" s="1"/>
      <c r="E34" s="1"/>
    </row>
    <row r="35" spans="1:5" ht="45" customHeight="1" x14ac:dyDescent="0.2">
      <c r="A35" s="49" t="s">
        <v>2</v>
      </c>
      <c r="B35" s="49" t="s">
        <v>3</v>
      </c>
      <c r="C35" s="21" t="s">
        <v>4</v>
      </c>
      <c r="D35" s="21" t="s">
        <v>5</v>
      </c>
      <c r="E35" s="21" t="s">
        <v>6</v>
      </c>
    </row>
    <row r="36" spans="1:5" ht="35.25" customHeight="1" x14ac:dyDescent="0.2">
      <c r="A36" s="49"/>
      <c r="B36" s="49"/>
      <c r="C36" s="21" t="s">
        <v>7</v>
      </c>
      <c r="D36" s="21" t="s">
        <v>8</v>
      </c>
      <c r="E36" s="21" t="s">
        <v>9</v>
      </c>
    </row>
    <row r="37" spans="1:5" x14ac:dyDescent="0.2">
      <c r="A37" s="17">
        <v>0</v>
      </c>
      <c r="B37" s="17">
        <v>1</v>
      </c>
      <c r="C37" s="17">
        <v>2</v>
      </c>
      <c r="D37" s="17">
        <v>3</v>
      </c>
      <c r="E37" s="17" t="s">
        <v>10</v>
      </c>
    </row>
    <row r="38" spans="1:5" ht="30" customHeight="1" x14ac:dyDescent="0.2">
      <c r="A38" s="46">
        <v>1</v>
      </c>
      <c r="B38" s="15" t="s">
        <v>11</v>
      </c>
      <c r="C38" s="29">
        <v>2400</v>
      </c>
      <c r="D38" s="7">
        <v>125</v>
      </c>
      <c r="E38" s="16">
        <f t="shared" ref="E38:E51" si="1">C38*D38</f>
        <v>300000</v>
      </c>
    </row>
    <row r="39" spans="1:5" x14ac:dyDescent="0.2">
      <c r="A39" s="46"/>
      <c r="B39" s="15"/>
      <c r="C39" s="29">
        <v>0</v>
      </c>
      <c r="D39" s="7">
        <v>50</v>
      </c>
      <c r="E39" s="30">
        <f t="shared" si="1"/>
        <v>0</v>
      </c>
    </row>
    <row r="40" spans="1:5" ht="15" customHeight="1" x14ac:dyDescent="0.2">
      <c r="A40" s="46">
        <v>2</v>
      </c>
      <c r="B40" s="50" t="s">
        <v>12</v>
      </c>
      <c r="C40" s="29">
        <v>2472</v>
      </c>
      <c r="D40" s="7">
        <v>125</v>
      </c>
      <c r="E40" s="30">
        <f t="shared" si="1"/>
        <v>309000</v>
      </c>
    </row>
    <row r="41" spans="1:5" x14ac:dyDescent="0.2">
      <c r="A41" s="46"/>
      <c r="B41" s="50"/>
      <c r="C41" s="29">
        <v>0</v>
      </c>
      <c r="D41" s="7">
        <v>50</v>
      </c>
      <c r="E41" s="30">
        <f t="shared" si="1"/>
        <v>0</v>
      </c>
    </row>
    <row r="42" spans="1:5" ht="15" customHeight="1" x14ac:dyDescent="0.2">
      <c r="A42" s="46">
        <v>3</v>
      </c>
      <c r="B42" s="50" t="s">
        <v>13</v>
      </c>
      <c r="C42" s="31">
        <v>2844</v>
      </c>
      <c r="D42" s="7">
        <v>125</v>
      </c>
      <c r="E42" s="30">
        <f t="shared" si="1"/>
        <v>355500</v>
      </c>
    </row>
    <row r="43" spans="1:5" x14ac:dyDescent="0.2">
      <c r="A43" s="46"/>
      <c r="B43" s="50"/>
      <c r="C43" s="31">
        <v>0</v>
      </c>
      <c r="D43" s="7">
        <v>50</v>
      </c>
      <c r="E43" s="30">
        <f t="shared" si="1"/>
        <v>0</v>
      </c>
    </row>
    <row r="44" spans="1:5" ht="31.5" customHeight="1" x14ac:dyDescent="0.2">
      <c r="A44" s="46">
        <v>4</v>
      </c>
      <c r="B44" s="50" t="s">
        <v>14</v>
      </c>
      <c r="C44" s="29">
        <v>3636</v>
      </c>
      <c r="D44" s="7">
        <v>125</v>
      </c>
      <c r="E44" s="30">
        <f t="shared" si="1"/>
        <v>454500</v>
      </c>
    </row>
    <row r="45" spans="1:5" x14ac:dyDescent="0.2">
      <c r="A45" s="46"/>
      <c r="B45" s="50"/>
      <c r="C45" s="29">
        <v>0</v>
      </c>
      <c r="D45" s="7">
        <v>50</v>
      </c>
      <c r="E45" s="30">
        <f t="shared" si="1"/>
        <v>0</v>
      </c>
    </row>
    <row r="46" spans="1:5" ht="15" customHeight="1" x14ac:dyDescent="0.2">
      <c r="A46" s="46">
        <v>5</v>
      </c>
      <c r="B46" s="46" t="s">
        <v>28</v>
      </c>
      <c r="C46" s="32">
        <v>60</v>
      </c>
      <c r="D46" s="7">
        <v>15</v>
      </c>
      <c r="E46" s="16">
        <f t="shared" si="1"/>
        <v>900</v>
      </c>
    </row>
    <row r="47" spans="1:5" x14ac:dyDescent="0.2">
      <c r="A47" s="46"/>
      <c r="B47" s="46"/>
      <c r="C47" s="32">
        <v>2928</v>
      </c>
      <c r="D47" s="7">
        <v>17.5</v>
      </c>
      <c r="E47" s="16">
        <f t="shared" si="1"/>
        <v>51240</v>
      </c>
    </row>
    <row r="48" spans="1:5" ht="29.25" customHeight="1" x14ac:dyDescent="0.2">
      <c r="A48" s="46"/>
      <c r="B48" s="46"/>
      <c r="C48" s="32">
        <v>660</v>
      </c>
      <c r="D48" s="7">
        <v>25</v>
      </c>
      <c r="E48" s="16">
        <f t="shared" si="1"/>
        <v>16500</v>
      </c>
    </row>
    <row r="49" spans="1:7" ht="22.5" customHeight="1" x14ac:dyDescent="0.2">
      <c r="A49" s="46"/>
      <c r="B49" s="46"/>
      <c r="C49" s="32">
        <v>0</v>
      </c>
      <c r="D49" s="7">
        <v>47.5</v>
      </c>
      <c r="E49" s="16">
        <f t="shared" si="1"/>
        <v>0</v>
      </c>
    </row>
    <row r="50" spans="1:7" ht="15" customHeight="1" x14ac:dyDescent="0.2">
      <c r="A50" s="46"/>
      <c r="B50" s="46"/>
      <c r="C50" s="32">
        <v>24</v>
      </c>
      <c r="D50" s="7">
        <v>62.5</v>
      </c>
      <c r="E50" s="16">
        <f t="shared" si="1"/>
        <v>1500</v>
      </c>
    </row>
    <row r="51" spans="1:7" x14ac:dyDescent="0.2">
      <c r="A51" s="17">
        <v>6</v>
      </c>
      <c r="B51" s="11" t="s">
        <v>17</v>
      </c>
      <c r="C51" s="28">
        <v>0</v>
      </c>
      <c r="D51" s="27">
        <v>35</v>
      </c>
      <c r="E51" s="23">
        <f t="shared" si="1"/>
        <v>0</v>
      </c>
    </row>
    <row r="52" spans="1:7" s="33" customFormat="1" ht="30" customHeight="1" x14ac:dyDescent="0.25">
      <c r="A52" s="39">
        <v>7</v>
      </c>
      <c r="B52" s="18" t="s">
        <v>29</v>
      </c>
      <c r="C52" s="28">
        <f>49200+4140</f>
        <v>53340</v>
      </c>
      <c r="D52" s="27" t="s">
        <v>30</v>
      </c>
      <c r="E52" s="24">
        <f>6150000+1035000</f>
        <v>7185000</v>
      </c>
    </row>
    <row r="53" spans="1:7" ht="37.5" customHeight="1" x14ac:dyDescent="0.2">
      <c r="A53" s="39"/>
      <c r="B53" s="3" t="s">
        <v>35</v>
      </c>
      <c r="C53" s="34"/>
      <c r="D53" s="35">
        <v>250</v>
      </c>
      <c r="E53" s="24">
        <v>0</v>
      </c>
    </row>
    <row r="54" spans="1:7" ht="28.5" x14ac:dyDescent="0.2">
      <c r="A54" s="39"/>
      <c r="B54" s="3" t="s">
        <v>21</v>
      </c>
      <c r="C54" s="34"/>
      <c r="D54" s="35">
        <v>125</v>
      </c>
      <c r="E54" s="24">
        <f>C54*D54</f>
        <v>0</v>
      </c>
    </row>
    <row r="55" spans="1:7" ht="28.5" x14ac:dyDescent="0.2">
      <c r="A55" s="39"/>
      <c r="B55" s="3" t="s">
        <v>22</v>
      </c>
      <c r="C55" s="6"/>
      <c r="D55" s="7">
        <v>125</v>
      </c>
      <c r="E55" s="16">
        <f>C55*D55</f>
        <v>0</v>
      </c>
    </row>
    <row r="56" spans="1:7" ht="28.5" x14ac:dyDescent="0.2">
      <c r="A56" s="39"/>
      <c r="B56" s="3" t="s">
        <v>31</v>
      </c>
      <c r="C56" s="6"/>
      <c r="D56" s="7"/>
      <c r="E56" s="16">
        <v>0</v>
      </c>
      <c r="G56" s="2" t="s">
        <v>33</v>
      </c>
    </row>
    <row r="57" spans="1:7" x14ac:dyDescent="0.2">
      <c r="A57" s="47" t="s">
        <v>24</v>
      </c>
      <c r="B57" s="47"/>
      <c r="C57" s="47"/>
      <c r="D57" s="47"/>
      <c r="E57" s="8">
        <f>E59/1.19</f>
        <v>7289193.2773109246</v>
      </c>
      <c r="G57" s="36">
        <f>E57+E28</f>
        <v>110278758.40336135</v>
      </c>
    </row>
    <row r="58" spans="1:7" x14ac:dyDescent="0.2">
      <c r="A58" s="47" t="s">
        <v>25</v>
      </c>
      <c r="B58" s="47"/>
      <c r="C58" s="47"/>
      <c r="D58" s="47"/>
      <c r="E58" s="8">
        <f>E60/1.19</f>
        <v>1251378.1512605043</v>
      </c>
      <c r="G58" s="36">
        <f>E58+E29</f>
        <v>94202287.815126061</v>
      </c>
    </row>
    <row r="59" spans="1:7" x14ac:dyDescent="0.2">
      <c r="A59" s="47" t="s">
        <v>26</v>
      </c>
      <c r="B59" s="47"/>
      <c r="C59" s="47"/>
      <c r="D59" s="47"/>
      <c r="E59" s="9">
        <f>SUM(E38:E56)</f>
        <v>8674140</v>
      </c>
      <c r="G59" s="36">
        <f>SUM(G57:G58)</f>
        <v>204481046.21848741</v>
      </c>
    </row>
    <row r="60" spans="1:7" ht="15" x14ac:dyDescent="0.2">
      <c r="A60" s="47" t="s">
        <v>27</v>
      </c>
      <c r="B60" s="47"/>
      <c r="C60" s="47"/>
      <c r="D60" s="47"/>
      <c r="E60" s="10">
        <f>E59-E52-E53-E54-E55-E56</f>
        <v>1489140</v>
      </c>
    </row>
    <row r="61" spans="1:7" x14ac:dyDescent="0.2">
      <c r="E61" s="36"/>
    </row>
    <row r="62" spans="1:7" x14ac:dyDescent="0.2">
      <c r="C62" s="37"/>
      <c r="E62" s="36"/>
    </row>
    <row r="63" spans="1:7" x14ac:dyDescent="0.2">
      <c r="E63" s="36"/>
    </row>
  </sheetData>
  <mergeCells count="34">
    <mergeCell ref="A60:D60"/>
    <mergeCell ref="A46:A50"/>
    <mergeCell ref="B46:B50"/>
    <mergeCell ref="A52:A56"/>
    <mergeCell ref="A57:D57"/>
    <mergeCell ref="A58:D58"/>
    <mergeCell ref="A59:D59"/>
    <mergeCell ref="A40:A41"/>
    <mergeCell ref="B40:B41"/>
    <mergeCell ref="A42:A43"/>
    <mergeCell ref="B42:B43"/>
    <mergeCell ref="A44:A45"/>
    <mergeCell ref="B44:B45"/>
    <mergeCell ref="A38:A39"/>
    <mergeCell ref="A19:A20"/>
    <mergeCell ref="A21:A22"/>
    <mergeCell ref="A23:A27"/>
    <mergeCell ref="A28:D28"/>
    <mergeCell ref="A29:D29"/>
    <mergeCell ref="A30:D30"/>
    <mergeCell ref="A31:D31"/>
    <mergeCell ref="A32:E32"/>
    <mergeCell ref="A33:E33"/>
    <mergeCell ref="A35:A36"/>
    <mergeCell ref="B35:B36"/>
    <mergeCell ref="B19:B20"/>
    <mergeCell ref="A1:E1"/>
    <mergeCell ref="A15:A18"/>
    <mergeCell ref="B15:B18"/>
    <mergeCell ref="A2:E2"/>
    <mergeCell ref="A4:E4"/>
    <mergeCell ref="A5:E5"/>
    <mergeCell ref="A7:A8"/>
    <mergeCell ref="B7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4.1</vt:lpstr>
      <vt:lpstr>'Anexa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 Taran</dc:creator>
  <cp:lastModifiedBy>Nicoleta Jianu</cp:lastModifiedBy>
  <cp:lastPrinted>2021-04-07T06:24:35Z</cp:lastPrinted>
  <dcterms:created xsi:type="dcterms:W3CDTF">2015-06-05T18:17:20Z</dcterms:created>
  <dcterms:modified xsi:type="dcterms:W3CDTF">2021-04-07T06:24:42Z</dcterms:modified>
</cp:coreProperties>
</file>