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SPALAT" sheetId="1" r:id="rId1"/>
    <sheet name="CALCULE" sheetId="2" r:id="rId2"/>
  </sheets>
  <calcPr calcId="124519"/>
</workbook>
</file>

<file path=xl/calcChain.xml><?xml version="1.0" encoding="utf-8"?>
<calcChain xmlns="http://schemas.openxmlformats.org/spreadsheetml/2006/main">
  <c r="B20" i="2"/>
  <c r="B2"/>
  <c r="D29" i="1"/>
  <c r="D40"/>
  <c r="B9" i="2"/>
  <c r="D21" l="1"/>
  <c r="B13"/>
  <c r="D23" i="1" l="1"/>
  <c r="D37"/>
  <c r="D35"/>
  <c r="D34"/>
  <c r="D33"/>
  <c r="D32"/>
  <c r="D31"/>
  <c r="D28"/>
  <c r="D27"/>
  <c r="D26"/>
  <c r="D25"/>
  <c r="D22"/>
  <c r="D21"/>
  <c r="D20"/>
  <c r="D19"/>
  <c r="D18"/>
  <c r="D17"/>
  <c r="D15"/>
  <c r="D36" l="1"/>
  <c r="D38"/>
  <c r="D30"/>
  <c r="D24"/>
  <c r="D16"/>
  <c r="D14" l="1"/>
  <c r="D41" s="1"/>
  <c r="D43" s="1"/>
  <c r="D44" l="1"/>
  <c r="D45" s="1"/>
  <c r="G46" s="1"/>
  <c r="D47" l="1"/>
  <c r="B22" i="2" s="1"/>
</calcChain>
</file>

<file path=xl/sharedStrings.xml><?xml version="1.0" encoding="utf-8"?>
<sst xmlns="http://schemas.openxmlformats.org/spreadsheetml/2006/main" count="115" uniqueCount="65">
  <si>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</si>
  <si>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</si>
  <si>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</si>
  <si>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</si>
  <si>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</si>
  <si>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</si>
  <si>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</si>
  <si>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</si>
  <si>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</si>
  <si>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</si>
  <si>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</si>
  <si>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</si>
  <si>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</si>
  <si>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</si>
  <si>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</si>
  <si>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</si>
  <si>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</si>
  <si>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</si>
  <si>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</si>
  <si>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</si>
  <si>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</si>
  <si>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</si>
  <si>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</si>
  <si>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</si>
  <si>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</si>
  <si>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</si>
  <si>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</si>
  <si>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</si>
  <si>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</si>
  <si>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</si>
  <si>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</si>
  <si>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</si>
  <si>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</si>
  <si>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</si>
  <si>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</si>
  <si>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</si>
  <si>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</si>
  <si>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</si>
  <si>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</si>
  <si>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</si>
  <si>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</si>
  <si>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</si>
  <si>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</si>
  <si>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</si>
  <si>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</si>
  <si>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</si>
  <si>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</si>
  <si>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</si>
  <si>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</si>
  <si>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</si>
  <si>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</si>
  <si>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</si>
  <si>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Profit (CT x r%)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</si>
  <si>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</si>
  <si>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</si>
  <si>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</si>
  <si>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</si>
  <si>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</si>
  <si>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</si>
  <si>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S.C. ECOSAL SERV DOBROEȘTI S.R.L.</t>
  </si>
  <si>
    <t>activitatea 	măturatul, spălatul și stropitul căilor publice din localitate, inclusiv colectarea și transportul deșeurilor de pământ și pietre provenite de pe căile publice la depozitele de deșeuri, precum și a deșeurilor provenite din coșurile stradale la depozitele de deșeuri și/sau la instalațiile de tratare;</t>
  </si>
  <si>
    <t>lei/1000 mp</t>
  </si>
  <si>
    <t>mp</t>
  </si>
  <si>
    <t>pentru stabilirea tarifelor la următoarele activități de salubrizare 
prestate în Comuna Dobroești, jud. Ilfov</t>
  </si>
  <si>
    <t>OPERAȚIUNEA SPĂLAT CAROSABIL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</si>
</sst>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9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34" workbookViewId="0">
      <selection activeCell="A11" sqref="A11"/>
    </sheetView>
  </sheetViews>
  <sheetFormatPr defaultColWidth="9.109375" defaultRowHeight="15.6"/>
  <cols>
    <col min="1" max="1" width="9.109375" style="2"/>
    <col min="2" max="2" width="45.33203125" style="2" customWidth="1"/>
    <col min="3" max="3" width="13.109375" style="2" customWidth="1"/>
    <col min="4" max="4" width="15.6640625" style="2" customWidth="1"/>
    <col min="5" max="16384" width="9.109375" style="2"/>
  </cols>
  <sheetData>
    <row r="1" spans="1:4">
      <c r="A1" s="2" t="s">
        <v>59</v>
      </c>
    </row>
    <row r="3" spans="1:4">
      <c r="A3" s="2" t="s">
        <v>0</v>
      </c>
    </row>
    <row r="5" spans="1:4">
      <c r="A5" s="12" t="s">
        <v>1</v>
      </c>
      <c r="B5" s="12"/>
      <c r="C5" s="12"/>
      <c r="D5" s="12"/>
    </row>
    <row r="7" spans="1:4" ht="25.8" customHeight="1">
      <c r="A7" s="13" t="s">
        <v>63</v>
      </c>
      <c r="B7" s="13"/>
      <c r="C7" s="13"/>
      <c r="D7" s="13"/>
    </row>
    <row r="9" spans="1:4" ht="70.2" customHeight="1">
      <c r="A9" s="13" t="s">
        <v>60</v>
      </c>
      <c r="B9" s="13"/>
      <c r="C9" s="13"/>
      <c r="D9" s="13"/>
    </row>
    <row r="11" spans="1:4">
      <c r="A11" s="2" t="s">
        <v>64</v>
      </c>
    </row>
    <row r="13" spans="1:4" ht="31.2">
      <c r="A13" s="3" t="s">
        <v>2</v>
      </c>
      <c r="B13" s="4" t="s">
        <v>3</v>
      </c>
      <c r="C13" s="4" t="s">
        <v>4</v>
      </c>
      <c r="D13" s="4" t="s">
        <v>5</v>
      </c>
    </row>
    <row r="14" spans="1:4" ht="23.25" customHeight="1">
      <c r="A14" s="5">
        <v>1</v>
      </c>
      <c r="B14" s="6" t="s">
        <v>6</v>
      </c>
      <c r="C14" s="5" t="s">
        <v>7</v>
      </c>
      <c r="D14" s="7">
        <f>SUM(D15,D16,D21,D22,D23,D24,D27,D28,D29,D30,D35)</f>
        <v>89519</v>
      </c>
    </row>
    <row r="15" spans="1:4" ht="21" customHeight="1">
      <c r="A15" s="5">
        <v>1.1000000000000001</v>
      </c>
      <c r="B15" s="6" t="s">
        <v>8</v>
      </c>
      <c r="C15" s="5" t="s">
        <v>7</v>
      </c>
      <c r="D15" s="7">
        <f>CALCULE!B2</f>
        <v>45800</v>
      </c>
    </row>
    <row r="16" spans="1:4" ht="21" customHeight="1">
      <c r="A16" s="5">
        <v>1.2</v>
      </c>
      <c r="B16" s="6" t="s">
        <v>9</v>
      </c>
      <c r="C16" s="5" t="s">
        <v>7</v>
      </c>
      <c r="D16" s="7">
        <f>SUM(D17,D18,D19,D20)</f>
        <v>0</v>
      </c>
    </row>
    <row r="17" spans="1:4" ht="21.75" customHeight="1">
      <c r="A17" s="5" t="s">
        <v>10</v>
      </c>
      <c r="B17" s="6" t="s">
        <v>11</v>
      </c>
      <c r="C17" s="5" t="s">
        <v>7</v>
      </c>
      <c r="D17" s="7">
        <f>CALCULE!B3</f>
        <v>0</v>
      </c>
    </row>
    <row r="18" spans="1:4" ht="18.75" customHeight="1">
      <c r="A18" s="5" t="s">
        <v>12</v>
      </c>
      <c r="B18" s="6" t="s">
        <v>13</v>
      </c>
      <c r="C18" s="5" t="s">
        <v>7</v>
      </c>
      <c r="D18" s="8">
        <f>CALCULE!B4</f>
        <v>0</v>
      </c>
    </row>
    <row r="19" spans="1:4" ht="20.25" customHeight="1">
      <c r="A19" s="5" t="s">
        <v>14</v>
      </c>
      <c r="B19" s="6" t="s">
        <v>15</v>
      </c>
      <c r="C19" s="5" t="s">
        <v>7</v>
      </c>
      <c r="D19" s="7">
        <f>CALCULE!B5</f>
        <v>0</v>
      </c>
    </row>
    <row r="20" spans="1:4" ht="19.5" customHeight="1">
      <c r="A20" s="5" t="s">
        <v>16</v>
      </c>
      <c r="B20" s="6" t="s">
        <v>17</v>
      </c>
      <c r="C20" s="5" t="s">
        <v>7</v>
      </c>
      <c r="D20" s="7">
        <f>CALCULE!B6</f>
        <v>0</v>
      </c>
    </row>
    <row r="21" spans="1:4" ht="34.5" customHeight="1">
      <c r="A21" s="5">
        <v>1.3</v>
      </c>
      <c r="B21" s="6" t="s">
        <v>18</v>
      </c>
      <c r="C21" s="5" t="s">
        <v>7</v>
      </c>
      <c r="D21" s="7">
        <f>CALCULE!B7</f>
        <v>10000</v>
      </c>
    </row>
    <row r="22" spans="1:4" ht="26.25" customHeight="1">
      <c r="A22" s="5" t="s">
        <v>19</v>
      </c>
      <c r="B22" s="6" t="s">
        <v>20</v>
      </c>
      <c r="C22" s="5" t="s">
        <v>7</v>
      </c>
      <c r="D22" s="7">
        <f>CALCULE!B8</f>
        <v>3400</v>
      </c>
    </row>
    <row r="23" spans="1:4" ht="24" customHeight="1">
      <c r="A23" s="5">
        <v>1.5</v>
      </c>
      <c r="B23" s="6" t="s">
        <v>21</v>
      </c>
      <c r="C23" s="5" t="s">
        <v>7</v>
      </c>
      <c r="D23" s="7">
        <f>CALCULE!B9</f>
        <v>1050</v>
      </c>
    </row>
    <row r="24" spans="1:4" ht="21.75" customHeight="1">
      <c r="A24" s="5">
        <v>1.6</v>
      </c>
      <c r="B24" s="6" t="s">
        <v>22</v>
      </c>
      <c r="C24" s="5" t="s">
        <v>7</v>
      </c>
      <c r="D24" s="7">
        <f>SUM(D25,D26)</f>
        <v>15400</v>
      </c>
    </row>
    <row r="25" spans="1:4">
      <c r="A25" s="5" t="s">
        <v>23</v>
      </c>
      <c r="B25" s="6" t="s">
        <v>24</v>
      </c>
      <c r="C25" s="5" t="s">
        <v>7</v>
      </c>
      <c r="D25" s="7">
        <f>CALCULE!B10</f>
        <v>2900</v>
      </c>
    </row>
    <row r="26" spans="1:4">
      <c r="A26" s="5" t="s">
        <v>25</v>
      </c>
      <c r="B26" s="6" t="s">
        <v>26</v>
      </c>
      <c r="C26" s="5" t="s">
        <v>7</v>
      </c>
      <c r="D26" s="7">
        <f>CALCULE!B11</f>
        <v>12500</v>
      </c>
    </row>
    <row r="27" spans="1:4" ht="30">
      <c r="A27" s="5">
        <v>1.7</v>
      </c>
      <c r="B27" s="6" t="s">
        <v>27</v>
      </c>
      <c r="C27" s="5" t="s">
        <v>7</v>
      </c>
      <c r="D27" s="7">
        <f>CALCULE!B12</f>
        <v>3519</v>
      </c>
    </row>
    <row r="28" spans="1:4">
      <c r="A28" s="5">
        <v>1.8</v>
      </c>
      <c r="B28" s="6" t="s">
        <v>28</v>
      </c>
      <c r="C28" s="5" t="s">
        <v>7</v>
      </c>
      <c r="D28" s="7">
        <f>CALCULE!B13</f>
        <v>1000</v>
      </c>
    </row>
    <row r="29" spans="1:4">
      <c r="A29" s="5">
        <v>1.9</v>
      </c>
      <c r="B29" s="6" t="s">
        <v>29</v>
      </c>
      <c r="C29" s="5" t="s">
        <v>7</v>
      </c>
      <c r="D29" s="7">
        <f>CALCULE!B14</f>
        <v>0</v>
      </c>
    </row>
    <row r="30" spans="1:4" ht="30">
      <c r="A30" s="5">
        <v>1.1000000000000001</v>
      </c>
      <c r="B30" s="6" t="s">
        <v>30</v>
      </c>
      <c r="C30" s="5" t="s">
        <v>7</v>
      </c>
      <c r="D30" s="7">
        <f>SUM(D31,D32,D33,D34)</f>
        <v>9350</v>
      </c>
    </row>
    <row r="31" spans="1:4">
      <c r="A31" s="5" t="s">
        <v>31</v>
      </c>
      <c r="B31" s="6" t="s">
        <v>32</v>
      </c>
      <c r="C31" s="5" t="s">
        <v>7</v>
      </c>
      <c r="D31" s="7">
        <f>CALCULE!B15</f>
        <v>0</v>
      </c>
    </row>
    <row r="32" spans="1:4" ht="30">
      <c r="A32" s="5" t="s">
        <v>33</v>
      </c>
      <c r="B32" s="6" t="s">
        <v>34</v>
      </c>
      <c r="C32" s="5" t="s">
        <v>7</v>
      </c>
      <c r="D32" s="7">
        <f>CALCULE!B16</f>
        <v>0</v>
      </c>
    </row>
    <row r="33" spans="1:7" ht="30">
      <c r="A33" s="5" t="s">
        <v>35</v>
      </c>
      <c r="B33" s="6" t="s">
        <v>36</v>
      </c>
      <c r="C33" s="5" t="s">
        <v>7</v>
      </c>
      <c r="D33" s="7">
        <f>CALCULE!B17</f>
        <v>9350</v>
      </c>
    </row>
    <row r="34" spans="1:7">
      <c r="A34" s="5" t="s">
        <v>37</v>
      </c>
      <c r="B34" s="6" t="s">
        <v>38</v>
      </c>
      <c r="C34" s="5" t="s">
        <v>7</v>
      </c>
      <c r="D34" s="7">
        <f>CALCULE!B18</f>
        <v>0</v>
      </c>
    </row>
    <row r="35" spans="1:7" ht="45">
      <c r="A35" s="5">
        <v>1.1100000000000001</v>
      </c>
      <c r="B35" s="6" t="s">
        <v>39</v>
      </c>
      <c r="C35" s="5" t="s">
        <v>7</v>
      </c>
      <c r="D35" s="7">
        <f>CALCULE!B19</f>
        <v>0</v>
      </c>
    </row>
    <row r="36" spans="1:7">
      <c r="A36" s="5">
        <v>2</v>
      </c>
      <c r="B36" s="6" t="s">
        <v>40</v>
      </c>
      <c r="C36" s="5" t="s">
        <v>7</v>
      </c>
      <c r="D36" s="7">
        <f>SUM(D37,D38,D39,D40)</f>
        <v>21221.25</v>
      </c>
    </row>
    <row r="37" spans="1:7">
      <c r="A37" s="5">
        <v>2.1</v>
      </c>
      <c r="B37" s="6" t="s">
        <v>41</v>
      </c>
      <c r="C37" s="5" t="s">
        <v>7</v>
      </c>
      <c r="D37" s="7">
        <f>CALCULE!B20</f>
        <v>16500</v>
      </c>
    </row>
    <row r="38" spans="1:7">
      <c r="A38" s="5">
        <v>2.2000000000000002</v>
      </c>
      <c r="B38" s="6" t="s">
        <v>42</v>
      </c>
      <c r="C38" s="5" t="s">
        <v>7</v>
      </c>
      <c r="D38" s="7">
        <f>D37*2.25/100</f>
        <v>371.25</v>
      </c>
    </row>
    <row r="39" spans="1:7">
      <c r="A39" s="5">
        <v>2.2999999999999998</v>
      </c>
      <c r="B39" s="6" t="s">
        <v>43</v>
      </c>
      <c r="C39" s="5" t="s">
        <v>7</v>
      </c>
      <c r="D39" s="7"/>
    </row>
    <row r="40" spans="1:7">
      <c r="A40" s="5">
        <v>2.4</v>
      </c>
      <c r="B40" s="6" t="s">
        <v>44</v>
      </c>
      <c r="C40" s="5" t="s">
        <v>7</v>
      </c>
      <c r="D40" s="7">
        <f>1450*3</f>
        <v>4350</v>
      </c>
    </row>
    <row r="41" spans="1:7">
      <c r="A41" s="5" t="s">
        <v>45</v>
      </c>
      <c r="B41" s="6" t="s">
        <v>46</v>
      </c>
      <c r="C41" s="5" t="s">
        <v>7</v>
      </c>
      <c r="D41" s="7">
        <f>SUM(D14,D36)</f>
        <v>110740.25</v>
      </c>
    </row>
    <row r="42" spans="1:7">
      <c r="A42" s="5" t="s">
        <v>47</v>
      </c>
      <c r="B42" s="6" t="s">
        <v>48</v>
      </c>
      <c r="C42" s="5" t="s">
        <v>7</v>
      </c>
      <c r="D42" s="7">
        <v>0</v>
      </c>
    </row>
    <row r="43" spans="1:7">
      <c r="A43" s="5" t="s">
        <v>49</v>
      </c>
      <c r="B43" s="6" t="s">
        <v>50</v>
      </c>
      <c r="C43" s="5" t="s">
        <v>7</v>
      </c>
      <c r="D43" s="7">
        <f>SUM(D41,D42)</f>
        <v>110740.25</v>
      </c>
    </row>
    <row r="44" spans="1:7">
      <c r="A44" s="5" t="s">
        <v>51</v>
      </c>
      <c r="B44" s="6" t="s">
        <v>52</v>
      </c>
      <c r="C44" s="5" t="s">
        <v>7</v>
      </c>
      <c r="D44" s="7">
        <f>D43*2/100</f>
        <v>2214.8049999999998</v>
      </c>
    </row>
    <row r="45" spans="1:7">
      <c r="A45" s="4" t="s">
        <v>53</v>
      </c>
      <c r="B45" s="9" t="s">
        <v>54</v>
      </c>
      <c r="C45" s="4" t="s">
        <v>7</v>
      </c>
      <c r="D45" s="10">
        <f>SUM(D43,D44)</f>
        <v>112955.05499999999</v>
      </c>
    </row>
    <row r="46" spans="1:7" ht="31.2">
      <c r="A46" s="4" t="s">
        <v>55</v>
      </c>
      <c r="B46" s="9" t="s">
        <v>56</v>
      </c>
      <c r="C46" s="4" t="s">
        <v>62</v>
      </c>
      <c r="D46" s="10">
        <v>1411512</v>
      </c>
      <c r="G46" s="2">
        <f>D45/D46</f>
        <v>8.0024154948735812E-2</v>
      </c>
    </row>
    <row r="47" spans="1:7">
      <c r="A47" s="4" t="s">
        <v>57</v>
      </c>
      <c r="B47" s="9" t="s">
        <v>58</v>
      </c>
      <c r="C47" s="4" t="s">
        <v>61</v>
      </c>
      <c r="D47" s="10">
        <f>(D45/D46)*1000</f>
        <v>80.024154948735813</v>
      </c>
    </row>
  </sheetData>
  <mergeCells count="3">
    <mergeCell ref="A5:D5"/>
    <mergeCell ref="A7:D7"/>
    <mergeCell ref="A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2"/>
  <sheetViews>
    <sheetView workbookViewId="0">
      <selection activeCell="A24" sqref="A24"/>
    </sheetView>
  </sheetViews>
  <sheetFormatPr defaultRowHeight="14.4"/>
  <cols>
    <col min="1" max="1" width="47.5546875" customWidth="1"/>
    <col min="2" max="2" width="9.5546875" customWidth="1"/>
  </cols>
  <sheetData>
    <row r="2" spans="1:7" ht="15.6">
      <c r="A2" s="1" t="s">
        <v>8</v>
      </c>
      <c r="B2">
        <f>41000+4800</f>
        <v>45800</v>
      </c>
    </row>
    <row r="3" spans="1:7" ht="15.6">
      <c r="A3" s="1" t="s">
        <v>11</v>
      </c>
    </row>
    <row r="4" spans="1:7" ht="15.6">
      <c r="A4" s="1" t="s">
        <v>13</v>
      </c>
      <c r="B4">
        <v>0</v>
      </c>
    </row>
    <row r="5" spans="1:7" ht="15.6">
      <c r="A5" s="1" t="s">
        <v>15</v>
      </c>
      <c r="B5">
        <v>0</v>
      </c>
    </row>
    <row r="6" spans="1:7" ht="15.6">
      <c r="A6" s="1" t="s">
        <v>17</v>
      </c>
      <c r="B6">
        <v>0</v>
      </c>
    </row>
    <row r="7" spans="1:7" ht="31.2">
      <c r="A7" s="1" t="s">
        <v>18</v>
      </c>
      <c r="B7">
        <v>10000</v>
      </c>
    </row>
    <row r="8" spans="1:7" ht="15.6">
      <c r="A8" s="1" t="s">
        <v>20</v>
      </c>
      <c r="B8">
        <v>3400</v>
      </c>
    </row>
    <row r="9" spans="1:7" ht="15.6">
      <c r="A9" s="1" t="s">
        <v>21</v>
      </c>
      <c r="B9">
        <f>3*350</f>
        <v>1050</v>
      </c>
    </row>
    <row r="10" spans="1:7" ht="15.6">
      <c r="A10" s="1" t="s">
        <v>24</v>
      </c>
      <c r="B10">
        <v>2900</v>
      </c>
    </row>
    <row r="11" spans="1:7" ht="15.6">
      <c r="A11" s="1" t="s">
        <v>26</v>
      </c>
      <c r="B11">
        <v>12500</v>
      </c>
    </row>
    <row r="12" spans="1:7" ht="31.2">
      <c r="A12" s="1" t="s">
        <v>27</v>
      </c>
      <c r="B12">
        <v>3519</v>
      </c>
      <c r="G12" s="11"/>
    </row>
    <row r="13" spans="1:7" ht="15.6">
      <c r="A13" s="1" t="s">
        <v>28</v>
      </c>
      <c r="B13">
        <f>10000*10/100</f>
        <v>1000</v>
      </c>
    </row>
    <row r="14" spans="1:7" ht="15.6">
      <c r="A14" s="1" t="s">
        <v>29</v>
      </c>
      <c r="B14">
        <v>0</v>
      </c>
    </row>
    <row r="15" spans="1:7" ht="15.6">
      <c r="A15" s="1" t="s">
        <v>32</v>
      </c>
      <c r="B15">
        <v>0</v>
      </c>
    </row>
    <row r="16" spans="1:7" ht="31.2">
      <c r="A16" s="1" t="s">
        <v>34</v>
      </c>
      <c r="B16">
        <v>0</v>
      </c>
    </row>
    <row r="17" spans="1:4" ht="31.2">
      <c r="A17" s="1" t="s">
        <v>36</v>
      </c>
      <c r="B17">
        <v>9350</v>
      </c>
    </row>
    <row r="18" spans="1:4" ht="15.6">
      <c r="A18" s="1" t="s">
        <v>38</v>
      </c>
      <c r="B18">
        <v>0</v>
      </c>
    </row>
    <row r="19" spans="1:4" ht="46.8">
      <c r="A19" s="1" t="s">
        <v>39</v>
      </c>
      <c r="B19">
        <v>0</v>
      </c>
    </row>
    <row r="20" spans="1:4" ht="15.6">
      <c r="A20" s="1" t="s">
        <v>41</v>
      </c>
      <c r="B20">
        <f>1*5500*9/3</f>
        <v>16500</v>
      </c>
    </row>
    <row r="21" spans="1:4">
      <c r="D21">
        <f>160/32</f>
        <v>5</v>
      </c>
    </row>
    <row r="22" spans="1:4">
      <c r="B22">
        <f>SPALAT!D47</f>
        <v>80.024154948735813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SPALAT</vt:lpstr>
      <vt:lpstr>CALCULE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2023-06-11T21:32:44Z</dcterms:modified>
</cp:coreProperties>
</file>