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material antiderap mecanic" sheetId="1" r:id="rId1"/>
    <sheet name="calcul" sheetId="2" r:id="rId2"/>
  </sheets>
  <calcPr calcId="124519"/>
</workbook>
</file>

<file path=xl/calcChain.xml><?xml version="1.0" encoding="utf-8"?>
<calcChain xmlns="http://schemas.openxmlformats.org/spreadsheetml/2006/main">
  <c r="B19" i="2"/>
  <c r="D38" i="1"/>
  <c r="B22" i="2"/>
  <c r="B11"/>
  <c r="B3"/>
  <c r="D24" i="1" l="1"/>
  <c r="B15" i="2"/>
  <c r="D35" i="1" l="1"/>
  <c r="D36" s="1"/>
  <c r="D34" s="1"/>
  <c r="D32"/>
  <c r="D33"/>
  <c r="D31"/>
  <c r="D30"/>
  <c r="D29"/>
  <c r="D27"/>
  <c r="D26"/>
  <c r="D25"/>
  <c r="D23"/>
  <c r="D22" s="1"/>
  <c r="D21"/>
  <c r="D20"/>
  <c r="D19"/>
  <c r="D18"/>
  <c r="D17"/>
  <c r="D16"/>
  <c r="D15"/>
  <c r="D13"/>
  <c r="D28" l="1"/>
  <c r="D14"/>
  <c r="D12" l="1"/>
  <c r="D39" s="1"/>
  <c r="D41" s="1"/>
  <c r="D42" l="1"/>
  <c r="D43" s="1"/>
  <c r="D45" s="1"/>
  <c r="B25" i="2" l="1"/>
  <c r="D25" s="1"/>
</calcChain>
</file>

<file path=xl/sharedStrings.xml><?xml version="1.0" encoding="utf-8"?>
<sst xmlns="http://schemas.openxmlformats.org/spreadsheetml/2006/main" count="115" uniqueCount="64">
  <si>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</si>
  <si>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</si>
  <si>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</si>
  <si>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</si>
  <si>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</si>
  <si>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</si>
  <si>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</si>
  <si>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</si>
  <si>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</si>
  <si>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</si>
  <si>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</si>
  <si>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</si>
  <si>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</si>
  <si>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</si>
  <si>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</si>
  <si>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</si>
  <si>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</si>
  <si>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</si>
  <si>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</si>
  <si>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</si>
  <si>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</si>
  <si>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</si>
  <si>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</si>
  <si>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</si>
  <si>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</si>
  <si>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</si>
  <si>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</si>
  <si>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</si>
  <si>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</si>
  <si>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</si>
  <si>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</si>
  <si>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</si>
  <si>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</si>
  <si>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</si>
  <si>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</si>
  <si>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</si>
  <si>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</si>
  <si>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</si>
  <si>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</si>
  <si>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</si>
  <si>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</si>
  <si>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</si>
  <si>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</si>
  <si>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</si>
  <si>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</si>
  <si>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</si>
  <si>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</si>
  <si>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</si>
  <si>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</si>
  <si>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</si>
  <si>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</si>
  <si>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</si>
  <si>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</si>
  <si>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</si>
  <si>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</si>
  <si>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</si>
  <si>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</si>
  <si>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</si>
  <si>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</si>
  <si>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pentru stabilirea tarif ctivitatea  curățarea și transportul zăpezii de pe căile publice din localitate și menținerea în funcțiune a acestora pe timp de polei sau de îngheț 
prestată în Comuna Dobroești, jud. Ilfov</t>
  </si>
  <si>
    <t>mp</t>
  </si>
  <si>
    <t>Profit (CT x 2%)</t>
  </si>
  <si>
    <t>lei/ 100 mp</t>
  </si>
  <si>
    <t>operațiunea împrăştiat mecanic material antiderapant, de tip sare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</si>
</sst>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34" workbookViewId="0">
      <selection activeCell="A9" sqref="A9"/>
    </sheetView>
  </sheetViews>
  <sheetFormatPr defaultColWidth="9.109375" defaultRowHeight="14.4"/>
  <cols>
    <col min="1" max="1" width="9.109375" style="1"/>
    <col min="2" max="2" width="45.33203125" style="1" customWidth="1"/>
    <col min="3" max="3" width="11.109375" style="1" customWidth="1"/>
    <col min="4" max="4" width="12" style="1" customWidth="1"/>
    <col min="5" max="16384" width="9.109375" style="1"/>
  </cols>
  <sheetData>
    <row r="1" spans="1:4" ht="15.6">
      <c r="A1" s="6" t="s">
        <v>58</v>
      </c>
    </row>
    <row r="3" spans="1:4">
      <c r="A3" s="1" t="s">
        <v>0</v>
      </c>
    </row>
    <row r="5" spans="1:4">
      <c r="A5" s="12" t="s">
        <v>1</v>
      </c>
      <c r="B5" s="12"/>
      <c r="C5" s="12"/>
      <c r="D5" s="12"/>
    </row>
    <row r="7" spans="1:4" ht="54" customHeight="1">
      <c r="A7" s="13" t="s">
        <v>59</v>
      </c>
      <c r="B7" s="12"/>
      <c r="C7" s="12"/>
      <c r="D7" s="12"/>
    </row>
    <row r="9" spans="1:4">
      <c r="A9" s="1" t="s">
        <v>63</v>
      </c>
    </row>
    <row r="11" spans="1:4" ht="31.2">
      <c r="A11" s="3" t="s">
        <v>2</v>
      </c>
      <c r="B11" s="4" t="s">
        <v>3</v>
      </c>
      <c r="C11" s="4" t="s">
        <v>4</v>
      </c>
      <c r="D11" s="4" t="s">
        <v>5</v>
      </c>
    </row>
    <row r="12" spans="1:4" ht="23.25" customHeight="1">
      <c r="A12" s="2">
        <v>1</v>
      </c>
      <c r="B12" s="5" t="s">
        <v>6</v>
      </c>
      <c r="C12" s="2" t="s">
        <v>7</v>
      </c>
      <c r="D12" s="8">
        <f>SUM(D13,D14,D19,D20,D21,D22,D25,D26,D27,D28,D33)</f>
        <v>108317</v>
      </c>
    </row>
    <row r="13" spans="1:4" ht="21" customHeight="1">
      <c r="A13" s="2">
        <v>1.1000000000000001</v>
      </c>
      <c r="B13" s="5" t="s">
        <v>8</v>
      </c>
      <c r="C13" s="2" t="s">
        <v>7</v>
      </c>
      <c r="D13" s="8">
        <f>calcul!B3</f>
        <v>46677</v>
      </c>
    </row>
    <row r="14" spans="1:4" ht="21" customHeight="1">
      <c r="A14" s="2">
        <v>1.2</v>
      </c>
      <c r="B14" s="5" t="s">
        <v>9</v>
      </c>
      <c r="C14" s="2" t="s">
        <v>7</v>
      </c>
      <c r="D14" s="8">
        <f>SUM(D15,D16,D17,D18)</f>
        <v>0</v>
      </c>
    </row>
    <row r="15" spans="1:4" ht="21.75" customHeight="1">
      <c r="A15" s="2" t="s">
        <v>10</v>
      </c>
      <c r="B15" s="5" t="s">
        <v>11</v>
      </c>
      <c r="C15" s="2" t="s">
        <v>7</v>
      </c>
      <c r="D15" s="8">
        <f>calcul!B5</f>
        <v>0</v>
      </c>
    </row>
    <row r="16" spans="1:4" ht="18.75" customHeight="1">
      <c r="A16" s="2" t="s">
        <v>12</v>
      </c>
      <c r="B16" s="5" t="s">
        <v>13</v>
      </c>
      <c r="C16" s="2" t="s">
        <v>7</v>
      </c>
      <c r="D16" s="8">
        <f>calcul!B6</f>
        <v>0</v>
      </c>
    </row>
    <row r="17" spans="1:4" ht="20.25" customHeight="1">
      <c r="A17" s="2" t="s">
        <v>14</v>
      </c>
      <c r="B17" s="5" t="s">
        <v>15</v>
      </c>
      <c r="C17" s="2" t="s">
        <v>7</v>
      </c>
      <c r="D17" s="8">
        <f>calcul!B7</f>
        <v>0</v>
      </c>
    </row>
    <row r="18" spans="1:4" ht="19.5" customHeight="1">
      <c r="A18" s="2" t="s">
        <v>16</v>
      </c>
      <c r="B18" s="5" t="s">
        <v>17</v>
      </c>
      <c r="C18" s="2" t="s">
        <v>7</v>
      </c>
      <c r="D18" s="8">
        <f>calcul!B8</f>
        <v>0</v>
      </c>
    </row>
    <row r="19" spans="1:4" ht="34.5" customHeight="1">
      <c r="A19" s="2">
        <v>1.3</v>
      </c>
      <c r="B19" s="5" t="s">
        <v>18</v>
      </c>
      <c r="C19" s="2" t="s">
        <v>7</v>
      </c>
      <c r="D19" s="8">
        <f>calcul!B9</f>
        <v>10060</v>
      </c>
    </row>
    <row r="20" spans="1:4" ht="26.25" customHeight="1">
      <c r="A20" s="2" t="s">
        <v>19</v>
      </c>
      <c r="B20" s="5" t="s">
        <v>20</v>
      </c>
      <c r="C20" s="2" t="s">
        <v>7</v>
      </c>
      <c r="D20" s="8">
        <f>calcul!B10</f>
        <v>3400</v>
      </c>
    </row>
    <row r="21" spans="1:4" ht="24" customHeight="1">
      <c r="A21" s="2">
        <v>1.5</v>
      </c>
      <c r="B21" s="5" t="s">
        <v>21</v>
      </c>
      <c r="C21" s="2" t="s">
        <v>7</v>
      </c>
      <c r="D21" s="8">
        <f>calcul!B11</f>
        <v>1600</v>
      </c>
    </row>
    <row r="22" spans="1:4" ht="21.75" customHeight="1">
      <c r="A22" s="2">
        <v>1.6</v>
      </c>
      <c r="B22" s="5" t="s">
        <v>22</v>
      </c>
      <c r="C22" s="2" t="s">
        <v>7</v>
      </c>
      <c r="D22" s="8">
        <f>SUM(D23,D24)</f>
        <v>21100</v>
      </c>
    </row>
    <row r="23" spans="1:4" ht="15.6">
      <c r="A23" s="2" t="s">
        <v>23</v>
      </c>
      <c r="B23" s="5" t="s">
        <v>24</v>
      </c>
      <c r="C23" s="2" t="s">
        <v>7</v>
      </c>
      <c r="D23" s="8">
        <f>calcul!B12</f>
        <v>8400</v>
      </c>
    </row>
    <row r="24" spans="1:4" ht="15.6">
      <c r="A24" s="2" t="s">
        <v>25</v>
      </c>
      <c r="B24" s="5" t="s">
        <v>26</v>
      </c>
      <c r="C24" s="2" t="s">
        <v>7</v>
      </c>
      <c r="D24" s="8">
        <f>calcul!B13</f>
        <v>12700</v>
      </c>
    </row>
    <row r="25" spans="1:4" ht="31.2">
      <c r="A25" s="2">
        <v>1.7</v>
      </c>
      <c r="B25" s="5" t="s">
        <v>27</v>
      </c>
      <c r="C25" s="2" t="s">
        <v>7</v>
      </c>
      <c r="D25" s="8">
        <f>calcul!B13</f>
        <v>12700</v>
      </c>
    </row>
    <row r="26" spans="1:4" ht="15.6">
      <c r="A26" s="2">
        <v>1.8</v>
      </c>
      <c r="B26" s="5" t="s">
        <v>28</v>
      </c>
      <c r="C26" s="2" t="s">
        <v>7</v>
      </c>
      <c r="D26" s="8">
        <f>calcul!B15</f>
        <v>2000</v>
      </c>
    </row>
    <row r="27" spans="1:4" ht="15.6">
      <c r="A27" s="2">
        <v>1.9</v>
      </c>
      <c r="B27" s="5" t="s">
        <v>29</v>
      </c>
      <c r="C27" s="2" t="s">
        <v>7</v>
      </c>
      <c r="D27" s="8">
        <f>calcul!B16</f>
        <v>0</v>
      </c>
    </row>
    <row r="28" spans="1:4" ht="31.2">
      <c r="A28" s="2">
        <v>1.1000000000000001</v>
      </c>
      <c r="B28" s="5" t="s">
        <v>30</v>
      </c>
      <c r="C28" s="2" t="s">
        <v>7</v>
      </c>
      <c r="D28" s="8">
        <f>SUM(D29,D30,D31,D32)</f>
        <v>10780</v>
      </c>
    </row>
    <row r="29" spans="1:4" ht="15.6">
      <c r="A29" s="2" t="s">
        <v>31</v>
      </c>
      <c r="B29" s="5" t="s">
        <v>32</v>
      </c>
      <c r="C29" s="2" t="s">
        <v>7</v>
      </c>
      <c r="D29" s="8">
        <f>calcul!B17</f>
        <v>0</v>
      </c>
    </row>
    <row r="30" spans="1:4" ht="31.2">
      <c r="A30" s="2" t="s">
        <v>33</v>
      </c>
      <c r="B30" s="5" t="s">
        <v>34</v>
      </c>
      <c r="C30" s="2" t="s">
        <v>7</v>
      </c>
      <c r="D30" s="8">
        <f>calcul!B18</f>
        <v>0</v>
      </c>
    </row>
    <row r="31" spans="1:4" ht="31.2">
      <c r="A31" s="2" t="s">
        <v>35</v>
      </c>
      <c r="B31" s="5" t="s">
        <v>36</v>
      </c>
      <c r="C31" s="2" t="s">
        <v>7</v>
      </c>
      <c r="D31" s="8">
        <f>calcul!B19</f>
        <v>10780</v>
      </c>
    </row>
    <row r="32" spans="1:4" ht="15.6">
      <c r="A32" s="2" t="s">
        <v>37</v>
      </c>
      <c r="B32" s="5" t="s">
        <v>38</v>
      </c>
      <c r="C32" s="2" t="s">
        <v>7</v>
      </c>
      <c r="D32" s="8">
        <f>calcul!B20</f>
        <v>0</v>
      </c>
    </row>
    <row r="33" spans="1:4" ht="46.8">
      <c r="A33" s="2">
        <v>1.1100000000000001</v>
      </c>
      <c r="B33" s="5" t="s">
        <v>39</v>
      </c>
      <c r="C33" s="2" t="s">
        <v>7</v>
      </c>
      <c r="D33" s="8">
        <f>calcul!B21</f>
        <v>0</v>
      </c>
    </row>
    <row r="34" spans="1:4" ht="15.6">
      <c r="A34" s="2">
        <v>2</v>
      </c>
      <c r="B34" s="5" t="s">
        <v>40</v>
      </c>
      <c r="C34" s="2" t="s">
        <v>7</v>
      </c>
      <c r="D34" s="8">
        <f>SUM(D35,D36,D37,D38)</f>
        <v>39042.5</v>
      </c>
    </row>
    <row r="35" spans="1:4" ht="15.6">
      <c r="A35" s="2">
        <v>2.1</v>
      </c>
      <c r="B35" s="5" t="s">
        <v>41</v>
      </c>
      <c r="C35" s="2" t="s">
        <v>7</v>
      </c>
      <c r="D35" s="8">
        <f>calcul!B22</f>
        <v>33000</v>
      </c>
    </row>
    <row r="36" spans="1:4" ht="15.6">
      <c r="A36" s="2">
        <v>2.2000000000000002</v>
      </c>
      <c r="B36" s="5" t="s">
        <v>42</v>
      </c>
      <c r="C36" s="2" t="s">
        <v>7</v>
      </c>
      <c r="D36" s="8">
        <f>D35*2.25/100</f>
        <v>742.5</v>
      </c>
    </row>
    <row r="37" spans="1:4" ht="15.6">
      <c r="A37" s="2">
        <v>2.2999999999999998</v>
      </c>
      <c r="B37" s="5" t="s">
        <v>43</v>
      </c>
      <c r="C37" s="2" t="s">
        <v>7</v>
      </c>
      <c r="D37" s="8">
        <v>0</v>
      </c>
    </row>
    <row r="38" spans="1:4" ht="15.6">
      <c r="A38" s="2">
        <v>2.4</v>
      </c>
      <c r="B38" s="5" t="s">
        <v>44</v>
      </c>
      <c r="C38" s="2" t="s">
        <v>7</v>
      </c>
      <c r="D38" s="8">
        <f>(2*20*3*20+2*1450)</f>
        <v>5300</v>
      </c>
    </row>
    <row r="39" spans="1:4" ht="15.6">
      <c r="A39" s="2" t="s">
        <v>45</v>
      </c>
      <c r="B39" s="5" t="s">
        <v>46</v>
      </c>
      <c r="C39" s="2" t="s">
        <v>7</v>
      </c>
      <c r="D39" s="8">
        <f>SUM(D12,D34)</f>
        <v>147359.5</v>
      </c>
    </row>
    <row r="40" spans="1:4" ht="15.6">
      <c r="A40" s="2" t="s">
        <v>47</v>
      </c>
      <c r="B40" s="5" t="s">
        <v>48</v>
      </c>
      <c r="C40" s="2" t="s">
        <v>7</v>
      </c>
      <c r="D40" s="8">
        <v>0</v>
      </c>
    </row>
    <row r="41" spans="1:4" ht="15.6">
      <c r="A41" s="2" t="s">
        <v>49</v>
      </c>
      <c r="B41" s="5" t="s">
        <v>50</v>
      </c>
      <c r="C41" s="2" t="s">
        <v>7</v>
      </c>
      <c r="D41" s="8">
        <f>SUM(D39,D40)</f>
        <v>147359.5</v>
      </c>
    </row>
    <row r="42" spans="1:4" ht="15.6">
      <c r="A42" s="2" t="s">
        <v>51</v>
      </c>
      <c r="B42" s="5" t="s">
        <v>61</v>
      </c>
      <c r="C42" s="2" t="s">
        <v>7</v>
      </c>
      <c r="D42" s="8">
        <f>D41*2/100</f>
        <v>2947.19</v>
      </c>
    </row>
    <row r="43" spans="1:4" ht="16.8" customHeight="1">
      <c r="A43" s="4" t="s">
        <v>52</v>
      </c>
      <c r="B43" s="9" t="s">
        <v>53</v>
      </c>
      <c r="C43" s="4" t="s">
        <v>7</v>
      </c>
      <c r="D43" s="10">
        <f>SUM(D41,D42)</f>
        <v>150306.69</v>
      </c>
    </row>
    <row r="44" spans="1:4" ht="15.6">
      <c r="A44" s="4" t="s">
        <v>54</v>
      </c>
      <c r="B44" s="9" t="s">
        <v>55</v>
      </c>
      <c r="C44" s="4" t="s">
        <v>60</v>
      </c>
      <c r="D44" s="10">
        <v>296967</v>
      </c>
    </row>
    <row r="45" spans="1:4" ht="15.6">
      <c r="A45" s="4" t="s">
        <v>56</v>
      </c>
      <c r="B45" s="9" t="s">
        <v>57</v>
      </c>
      <c r="C45" s="4" t="s">
        <v>62</v>
      </c>
      <c r="D45" s="11">
        <f>D43/D44*100</f>
        <v>50.613936902080027</v>
      </c>
    </row>
  </sheetData>
  <mergeCells count="2">
    <mergeCell ref="A5:D5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5"/>
  <sheetViews>
    <sheetView topLeftCell="A5" workbookViewId="0">
      <selection activeCell="D19" sqref="D19"/>
    </sheetView>
  </sheetViews>
  <sheetFormatPr defaultRowHeight="14.4"/>
  <cols>
    <col min="1" max="1" width="39.5546875" customWidth="1"/>
    <col min="2" max="2" width="16.5546875" customWidth="1"/>
  </cols>
  <sheetData>
    <row r="3" spans="1:2" ht="15.6">
      <c r="A3" s="5" t="s">
        <v>8</v>
      </c>
      <c r="B3" s="2">
        <f>41850+4827</f>
        <v>46677</v>
      </c>
    </row>
    <row r="4" spans="1:2" ht="15.6">
      <c r="A4" s="5" t="s">
        <v>9</v>
      </c>
      <c r="B4" s="2">
        <v>0</v>
      </c>
    </row>
    <row r="5" spans="1:2" ht="15.6">
      <c r="A5" s="5" t="s">
        <v>11</v>
      </c>
      <c r="B5" s="2">
        <v>0</v>
      </c>
    </row>
    <row r="6" spans="1:2" ht="15.6">
      <c r="A6" s="5" t="s">
        <v>13</v>
      </c>
      <c r="B6" s="2">
        <v>0</v>
      </c>
    </row>
    <row r="7" spans="1:2" ht="15.6">
      <c r="A7" s="5" t="s">
        <v>15</v>
      </c>
      <c r="B7" s="2">
        <v>0</v>
      </c>
    </row>
    <row r="8" spans="1:2" ht="15.6">
      <c r="A8" s="5" t="s">
        <v>17</v>
      </c>
      <c r="B8" s="2">
        <v>0</v>
      </c>
    </row>
    <row r="9" spans="1:2" ht="46.8">
      <c r="A9" s="5" t="s">
        <v>18</v>
      </c>
      <c r="B9" s="2">
        <v>10060</v>
      </c>
    </row>
    <row r="10" spans="1:2" ht="15.6">
      <c r="A10" s="5" t="s">
        <v>20</v>
      </c>
      <c r="B10" s="2">
        <v>3400</v>
      </c>
    </row>
    <row r="11" spans="1:2" ht="15.6">
      <c r="A11" s="5" t="s">
        <v>21</v>
      </c>
      <c r="B11" s="2">
        <f>2*800</f>
        <v>1600</v>
      </c>
    </row>
    <row r="12" spans="1:2" ht="15.6">
      <c r="A12" s="5" t="s">
        <v>24</v>
      </c>
      <c r="B12" s="2">
        <v>8400</v>
      </c>
    </row>
    <row r="13" spans="1:2" ht="15.6">
      <c r="A13" s="5" t="s">
        <v>26</v>
      </c>
      <c r="B13" s="2">
        <v>12700</v>
      </c>
    </row>
    <row r="14" spans="1:2" ht="31.2">
      <c r="A14" s="5" t="s">
        <v>27</v>
      </c>
      <c r="B14" s="2">
        <v>0</v>
      </c>
    </row>
    <row r="15" spans="1:2" ht="15.6">
      <c r="A15" s="5" t="s">
        <v>28</v>
      </c>
      <c r="B15" s="7">
        <f>10000*20/100</f>
        <v>2000</v>
      </c>
    </row>
    <row r="16" spans="1:2" ht="15.6">
      <c r="A16" s="5" t="s">
        <v>29</v>
      </c>
      <c r="B16" s="2">
        <v>0</v>
      </c>
    </row>
    <row r="17" spans="1:7" ht="15.6">
      <c r="A17" s="5" t="s">
        <v>32</v>
      </c>
      <c r="B17" s="2">
        <v>0</v>
      </c>
    </row>
    <row r="18" spans="1:7" ht="31.2">
      <c r="A18" s="5" t="s">
        <v>34</v>
      </c>
      <c r="B18" s="2">
        <v>0</v>
      </c>
    </row>
    <row r="19" spans="1:7" ht="31.2">
      <c r="A19" s="5" t="s">
        <v>36</v>
      </c>
      <c r="B19" s="2">
        <f>8500+780+1500</f>
        <v>10780</v>
      </c>
    </row>
    <row r="20" spans="1:7" ht="15.6">
      <c r="A20" s="5" t="s">
        <v>38</v>
      </c>
      <c r="B20" s="2">
        <v>0</v>
      </c>
    </row>
    <row r="21" spans="1:7" ht="46.8">
      <c r="A21" s="5" t="s">
        <v>39</v>
      </c>
      <c r="B21" s="2"/>
      <c r="G21">
        <v>46.3</v>
      </c>
    </row>
    <row r="22" spans="1:7" ht="15.6">
      <c r="A22" s="5" t="s">
        <v>41</v>
      </c>
      <c r="B22" s="2">
        <f>2*5500*3</f>
        <v>33000</v>
      </c>
    </row>
    <row r="25" spans="1:7">
      <c r="B25">
        <f>'material antiderap mecanic'!D45</f>
        <v>50.613936902080027</v>
      </c>
      <c r="D25">
        <f>B25/100</f>
        <v>0.50613936902080026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 antiderap mecanic</vt:lpstr>
      <vt:lpstr>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2023-06-11T21:50:55Z</dcterms:modified>
</cp:coreProperties>
</file>